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IC-HLRN\Projects\2. Closed\2021 - Green Transition - ANND\Shrouk\"/>
    </mc:Choice>
  </mc:AlternateContent>
  <xr:revisionPtr revIDLastSave="0" documentId="13_ncr:1_{7D0BBB82-4A74-446D-9DEE-824738DCF93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ll" sheetId="1" r:id="rId1"/>
    <sheet name="AfDB" sheetId="8" r:id="rId2"/>
    <sheet name="CIF" sheetId="9" r:id="rId3"/>
    <sheet name="EBRD" sheetId="10" r:id="rId4"/>
    <sheet name="GCF" sheetId="11" r:id="rId5"/>
    <sheet name="GEF" sheetId="12" r:id="rId6"/>
    <sheet name="MENA" sheetId="13" r:id="rId7"/>
    <sheet name="WB" sheetId="14" r:id="rId8"/>
    <sheet name="Both P&amp;P" sheetId="7" r:id="rId9"/>
    <sheet name="Private" sheetId="5" r:id="rId10"/>
    <sheet name="Public" sheetId="6" r:id="rId11"/>
    <sheet name="Mitigation" sheetId="2" r:id="rId12"/>
    <sheet name="Adaptation" sheetId="3" r:id="rId13"/>
    <sheet name="Both M&amp;A" sheetId="4" r:id="rId14"/>
  </sheets>
  <externalReferences>
    <externalReference r:id="rId15"/>
  </externalReferences>
  <definedNames>
    <definedName name="_Hlk124991178" localSheetId="0">All!$AB$3</definedName>
    <definedName name="Egypt___Water_Recycling_in_Agriculture_Project___Gabel_el_Asfer_Stage_III__MIC_TAF">All!$B$11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9" i="1" l="1"/>
  <c r="AA13" i="14" l="1"/>
  <c r="Z13" i="14"/>
  <c r="Y13" i="14"/>
  <c r="X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D13" i="14"/>
  <c r="C13" i="14"/>
  <c r="W13" i="14"/>
  <c r="AA4" i="13"/>
  <c r="Z4" i="13"/>
  <c r="Y4" i="13"/>
  <c r="V4" i="13"/>
  <c r="U4" i="13"/>
  <c r="T4" i="13"/>
  <c r="S4" i="13"/>
  <c r="R4" i="13"/>
  <c r="Q4" i="13"/>
  <c r="P4" i="13"/>
  <c r="O4" i="13"/>
  <c r="N4" i="13"/>
  <c r="M4" i="13"/>
  <c r="L4" i="13"/>
  <c r="K4" i="13"/>
  <c r="J4" i="13"/>
  <c r="I4" i="13"/>
  <c r="H4" i="13"/>
  <c r="G4" i="13"/>
  <c r="F4" i="13"/>
  <c r="D4" i="13"/>
  <c r="C4" i="13"/>
  <c r="X4" i="13"/>
  <c r="AA6" i="12"/>
  <c r="Z6" i="12"/>
  <c r="Y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D6" i="12"/>
  <c r="C6" i="12"/>
  <c r="X6" i="12"/>
  <c r="AA7" i="11"/>
  <c r="Z7" i="11"/>
  <c r="Y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D7" i="11"/>
  <c r="C7" i="11"/>
  <c r="X6" i="11"/>
  <c r="W6" i="11"/>
  <c r="X3" i="11"/>
  <c r="X7" i="11" s="1"/>
  <c r="W3" i="11"/>
  <c r="W7" i="11" s="1"/>
  <c r="AA14" i="10"/>
  <c r="Z14" i="10"/>
  <c r="Y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D14" i="10"/>
  <c r="C14" i="10"/>
  <c r="X10" i="10"/>
  <c r="X14" i="10" s="1"/>
  <c r="W10" i="10"/>
  <c r="W14" i="10"/>
  <c r="AA5" i="9"/>
  <c r="Z5" i="9"/>
  <c r="Y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D5" i="9"/>
  <c r="C5" i="9"/>
  <c r="X5" i="9"/>
  <c r="AA18" i="8"/>
  <c r="Z18" i="8"/>
  <c r="Y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D18" i="8"/>
  <c r="C18" i="8"/>
  <c r="X18" i="8"/>
  <c r="W11" i="8"/>
  <c r="W18" i="8" s="1"/>
  <c r="AA9" i="7"/>
  <c r="Z9" i="7"/>
  <c r="Y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D9" i="7"/>
  <c r="C9" i="7"/>
  <c r="X9" i="7"/>
  <c r="W9" i="7"/>
  <c r="AA19" i="6"/>
  <c r="Z19" i="6"/>
  <c r="Y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D19" i="6"/>
  <c r="C19" i="6"/>
  <c r="W8" i="6"/>
  <c r="AA27" i="5"/>
  <c r="Z27" i="5"/>
  <c r="Y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D27" i="5"/>
  <c r="C27" i="5"/>
  <c r="X20" i="5"/>
  <c r="W20" i="5"/>
  <c r="X18" i="5"/>
  <c r="W18" i="5"/>
  <c r="X15" i="5"/>
  <c r="W15" i="5"/>
  <c r="AA12" i="3"/>
  <c r="Z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D12" i="3"/>
  <c r="C12" i="3"/>
  <c r="X9" i="3"/>
  <c r="W9" i="3"/>
  <c r="W6" i="3"/>
  <c r="AA39" i="2"/>
  <c r="Z39" i="2"/>
  <c r="Y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D39" i="2"/>
  <c r="C39" i="2"/>
  <c r="X25" i="2"/>
  <c r="W25" i="2"/>
  <c r="X21" i="2"/>
  <c r="W21" i="2"/>
  <c r="W5" i="9" l="1"/>
  <c r="W6" i="12"/>
  <c r="W4" i="13"/>
  <c r="X19" i="6"/>
  <c r="W19" i="6"/>
  <c r="W27" i="5"/>
  <c r="X27" i="5"/>
  <c r="X12" i="3"/>
  <c r="W12" i="3"/>
  <c r="W39" i="2"/>
  <c r="X39" i="2"/>
  <c r="W11" i="1"/>
  <c r="W34" i="1"/>
  <c r="X34" i="1"/>
  <c r="X31" i="1"/>
  <c r="W31" i="1"/>
  <c r="W27" i="1"/>
  <c r="X27" i="1"/>
  <c r="K49" i="1"/>
  <c r="J49" i="1"/>
  <c r="I49" i="1"/>
  <c r="R49" i="1"/>
  <c r="G49" i="1"/>
  <c r="AA49" i="1" l="1"/>
  <c r="Z49" i="1"/>
  <c r="Y49" i="1"/>
  <c r="X49" i="1"/>
  <c r="W49" i="1"/>
  <c r="V49" i="1"/>
  <c r="U49" i="1"/>
  <c r="T49" i="1"/>
  <c r="S49" i="1"/>
  <c r="F49" i="1"/>
  <c r="D49" i="1"/>
  <c r="L49" i="1"/>
  <c r="H49" i="1"/>
  <c r="O49" i="1"/>
  <c r="N49" i="1"/>
  <c r="M49" i="1"/>
  <c r="Q49" i="1" l="1"/>
  <c r="P49" i="1"/>
  <c r="C49" i="1"/>
</calcChain>
</file>

<file path=xl/sharedStrings.xml><?xml version="1.0" encoding="utf-8"?>
<sst xmlns="http://schemas.openxmlformats.org/spreadsheetml/2006/main" count="1245" uniqueCount="122">
  <si>
    <t>Project</t>
  </si>
  <si>
    <t>Energy</t>
  </si>
  <si>
    <t>Loan</t>
  </si>
  <si>
    <t>Grant</t>
  </si>
  <si>
    <t>Equity</t>
  </si>
  <si>
    <t>Domestic</t>
  </si>
  <si>
    <t>Financier</t>
  </si>
  <si>
    <t>Source</t>
  </si>
  <si>
    <t>Sector</t>
  </si>
  <si>
    <t>Development Field</t>
  </si>
  <si>
    <t>Public</t>
  </si>
  <si>
    <t>Private</t>
  </si>
  <si>
    <t>AfDB</t>
  </si>
  <si>
    <t>CIF</t>
  </si>
  <si>
    <t>EBRD</t>
  </si>
  <si>
    <t>GEF</t>
  </si>
  <si>
    <t>GCF</t>
  </si>
  <si>
    <t>MENA</t>
  </si>
  <si>
    <t>WB</t>
  </si>
  <si>
    <t>Legend:</t>
  </si>
  <si>
    <t>African Development Bank</t>
  </si>
  <si>
    <t>Climate Investment Fund</t>
  </si>
  <si>
    <t>European Bank for Reconstruction and Development</t>
  </si>
  <si>
    <t>Green Climate Fund</t>
  </si>
  <si>
    <t>Middle East/North African Transition Fund</t>
  </si>
  <si>
    <t>World Bank</t>
  </si>
  <si>
    <t>Green Environment Fund</t>
  </si>
  <si>
    <t>Adaptation</t>
  </si>
  <si>
    <t>Mitigation</t>
  </si>
  <si>
    <t>Title/#</t>
  </si>
  <si>
    <t>DPSP III: Sustainable Urban Infrastructure: Expansion</t>
  </si>
  <si>
    <t>Wind Power Development Project</t>
  </si>
  <si>
    <t>WSS</t>
  </si>
  <si>
    <t>Other</t>
  </si>
  <si>
    <t>Type of Finance (in millions of US$)</t>
  </si>
  <si>
    <t>Water sector and sanitation</t>
  </si>
  <si>
    <t>Status</t>
  </si>
  <si>
    <t>Concept</t>
  </si>
  <si>
    <t>Approved</t>
  </si>
  <si>
    <t>Ongoing</t>
  </si>
  <si>
    <t>Closed</t>
  </si>
  <si>
    <t>Effect</t>
  </si>
  <si>
    <t>Totals</t>
  </si>
  <si>
    <t>#</t>
  </si>
  <si>
    <t>number</t>
  </si>
  <si>
    <t>Shapoorji Pallonji 50 MW Solar PV Project - Egypt Fit Round 2</t>
  </si>
  <si>
    <t>National Drainage Technical Assistance</t>
  </si>
  <si>
    <t>Emergency Humanitarian Relief Assistance to the Victims of the Floods in Alexandria</t>
  </si>
  <si>
    <t>Use of Renewable Energy for Pumping IRRI</t>
  </si>
  <si>
    <t>GrCF2 -W2: CML2: Sustainable Urban Transport Loan</t>
  </si>
  <si>
    <t>GrCF2W2 - Alexandria Metro</t>
  </si>
  <si>
    <t>NBE- Green SME Loan II</t>
  </si>
  <si>
    <t>Kom Ombo EBL</t>
  </si>
  <si>
    <t>Alexandria Refinery Green Project</t>
  </si>
  <si>
    <t>Kom Ombo</t>
  </si>
  <si>
    <t>Gulf of Suez Wind II</t>
  </si>
  <si>
    <t>Greening Hurghada</t>
  </si>
  <si>
    <t>Seventh Operational Phase of the GEF Small Grants Programme in Egypt</t>
  </si>
  <si>
    <t>Green Sharm El Sheikh</t>
  </si>
  <si>
    <t>The Greater Cairo Air Pollution Management and Climate Change Project</t>
  </si>
  <si>
    <t>EG-Land Filling and Processing Services for Southern Zone in Cairo</t>
  </si>
  <si>
    <t>EG-Enhanced Water Resources Management</t>
  </si>
  <si>
    <t>EG - Helwan South Power Project</t>
  </si>
  <si>
    <t>EGYPT-Farm-level Irrigation Modernization</t>
  </si>
  <si>
    <t xml:space="preserve">Egypt: Sustainable POPs Management Project
</t>
  </si>
  <si>
    <t>Egypt Vehicle Scrapping and Recycling Program</t>
  </si>
  <si>
    <t>Egypt - Wind Power Development Project</t>
  </si>
  <si>
    <t xml:space="preserve">
</t>
  </si>
  <si>
    <t>Transport</t>
  </si>
  <si>
    <t>Solid Waste</t>
  </si>
  <si>
    <t>Agriculture</t>
  </si>
  <si>
    <t>Financial institutions</t>
  </si>
  <si>
    <t>Municipal and environmental infrastructure</t>
  </si>
  <si>
    <t>Cancelled</t>
  </si>
  <si>
    <t>Natural resources</t>
  </si>
  <si>
    <t>Industry, Mining &amp; Quarrying</t>
  </si>
  <si>
    <t>FP053: Enhancing climate change adaptation in the North coast and Nile Delta Regions in Egypt</t>
  </si>
  <si>
    <t>FP039: GCF-EBRD Egypt Renewable Energy Financing Framework</t>
  </si>
  <si>
    <t>EBRD SEFF Co-financing Programme (multicountry, cofinance qith GCF FPO25)</t>
  </si>
  <si>
    <t>EBRD Egypt Renewable Energy Financing Framework (cofinancing GCF-FP039)</t>
  </si>
  <si>
    <t>Housing</t>
  </si>
  <si>
    <t>FP095: Transforming Financial Systems for Climate (17 countries)*†</t>
  </si>
  <si>
    <t>FP025: GCF-EBRD SEFF Co-financing Programme (multicountry)*†</t>
  </si>
  <si>
    <t>*</t>
  </si>
  <si>
    <t>†</t>
  </si>
  <si>
    <t>Cofinancing without source identified.</t>
  </si>
  <si>
    <t>Multiple country project, with financing divided equally among target countries for lack of other specificity.</t>
  </si>
  <si>
    <t>Green Growth: Industrial Waste Management and SME Entrepreneurship Hub</t>
  </si>
  <si>
    <t>ONYX Solid Waste Alexandria - Carbon</t>
  </si>
  <si>
    <t>Comments</t>
  </si>
  <si>
    <t>Closed 2015, no financial info available</t>
  </si>
  <si>
    <t>Closed in 2019</t>
  </si>
  <si>
    <t>Borrower/Recipient: 921.80, Opec Fund: 40.00, Kuwait Fund: 213.80, IsDB: 449.90, IBRD: 585.40, Arab Fund: 193.50 - 2404.4</t>
  </si>
  <si>
    <t>Closed in 2015</t>
  </si>
  <si>
    <t>IBRD 100, FAD: 30; Closed in 2017.</t>
  </si>
  <si>
    <t>Closed 2021, update 1/2023</t>
  </si>
  <si>
    <t>Fundung provided by Carbon Partnership Facility Tranche 2</t>
  </si>
  <si>
    <t>Clean Technology Fund - 150.00, Public-Private Infrastructure Advisory Facility - 0.50, Borrowing Agency - 450.00, KfW - 0.70, IBRD - 70.00, European Investment Bank  -70.00</t>
  </si>
  <si>
    <t>Shahpoorji Pallonji is India owned. AfDB provided up to USD 12m, and GEF USD 7m.</t>
  </si>
  <si>
    <t>The project company Alcazar Energy Egypt Solar 1 (AEES1) is incorporated in Egypt and is owned by Alcazar Energy Partners (UAE).</t>
  </si>
  <si>
    <t>Economic Governance and Energy Support Program (EGESP)</t>
  </si>
  <si>
    <r>
      <t xml:space="preserve">Delta for Renewable Energy Co, is the borrower. As of 19/01/2023, </t>
    </r>
    <r>
      <rPr>
        <sz val="11"/>
        <color theme="1"/>
        <rFont val="Arial"/>
        <family val="2"/>
      </rPr>
      <t>1 United States dollar (USD) = 0.7313 AfDB Unit of Account (UOA); 1 UOA = 1.3675 USD [https://fxtop.com/en/currency-pair.php?C1=XUA&amp;A=1&amp;C2=USD</t>
    </r>
  </si>
  <si>
    <t>Alcazar Solar II Delta - Round 2 P-EG-FF0-011</t>
  </si>
  <si>
    <t>Alcazar Solar - Round 2 P-EG-FF0-012</t>
  </si>
  <si>
    <t xml:space="preserve">Water Recycling in Agriculture Project - Gabel el Asfer Stage III (MIC TAF)
</t>
  </si>
  <si>
    <t xml:space="preserve">Egypt Green Panda Bond </t>
  </si>
  <si>
    <t>Water Recycling in Agriculture Project - Gabel el Asfer Stage III (MIC TAF)</t>
  </si>
  <si>
    <t>Integrated Rural Sanitation in Upper IPR</t>
  </si>
  <si>
    <t xml:space="preserve">Sustainable Development of Abu Rawash Wastewater Treatment Plant (Abu-Rawash-WWTP)
</t>
  </si>
  <si>
    <t>Suez Thermal Power Project – IPR</t>
  </si>
  <si>
    <t>Electricity and Green Growth Support Program (EGGSP)</t>
  </si>
  <si>
    <t>Banque Misr - Green SME Loan I</t>
  </si>
  <si>
    <t>Egypt GEFF - QNB AlAhli Line II</t>
  </si>
  <si>
    <t>Repaying</t>
  </si>
  <si>
    <t>EBRD's Green Cities Framework trigger investmen</t>
  </si>
  <si>
    <t>Was $250 loan of total $647.30</t>
  </si>
  <si>
    <t>Portion of multi-country project: Armenia, Georgia, Jordan, Moldova, Mongolia, Morocco, Serbia, Tajikistan, Tunisia. Scheduled completion Feb 2033</t>
  </si>
  <si>
    <t xml:space="preserve">"disclosed" in 2010, Carbon Finance assist amount: $ 4 -6 million </t>
  </si>
  <si>
    <t>EoP March 2020, $3b from WB</t>
  </si>
  <si>
    <t>Bike sharing</t>
  </si>
  <si>
    <t>National Drainage Programme (NDP)</t>
  </si>
  <si>
    <r>
      <t xml:space="preserve">Delta for Renewable Energy Co., is the borrower. As of 19/01/2023, </t>
    </r>
    <r>
      <rPr>
        <sz val="11"/>
        <color theme="1"/>
        <rFont val="Arial"/>
        <family val="2"/>
      </rPr>
      <t>1 United States dollar (USD) = 0.7313 AfDB Unit of Account (UOA); 1 UOA = 1.3675 USD [https://fxtop.com/en/currency-pair.php?C1=XUA&amp;A=1&amp;C2=USD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</si>
</sst>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[$$-409]* #,##0.00_ ;_-[$$-409]* \-#,##0.00\ ;_-[$$-409]* &quot;-&quot;??_ ;_-@_ "/>
    <numFmt numFmtId="165" formatCode="[$$-409]#,##0.00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color rgb="FF0C110F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6"/>
      <color rgb="FF333333"/>
      <name val="Open Sans"/>
      <family val="2"/>
    </font>
    <font>
      <sz val="11"/>
      <color rgb="FF000000"/>
      <name val="Arial"/>
      <family val="2"/>
    </font>
    <font>
      <sz val="11"/>
      <color rgb="FF333333"/>
      <name val="Open Sans"/>
      <family val="2"/>
    </font>
    <font>
      <sz val="11"/>
      <color rgb="FFFFFFCC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AB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7FC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rgb="FF787878"/>
      </top>
      <bottom/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thin">
        <color auto="1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theme="0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theme="0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 style="medium">
        <color theme="0"/>
      </right>
      <top style="thin">
        <color auto="1"/>
      </top>
      <bottom style="medium">
        <color indexed="64"/>
      </bottom>
      <diagonal/>
    </border>
    <border>
      <left style="medium">
        <color theme="0"/>
      </left>
      <right style="double">
        <color indexed="64"/>
      </right>
      <top/>
      <bottom style="medium">
        <color indexed="64"/>
      </bottom>
      <diagonal/>
    </border>
    <border>
      <left style="medium">
        <color theme="0"/>
      </left>
      <right/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theme="0"/>
      </right>
      <top/>
      <bottom/>
      <diagonal/>
    </border>
    <border>
      <left style="thin">
        <color auto="1"/>
      </left>
      <right style="double">
        <color indexed="64"/>
      </right>
      <top style="thin">
        <color auto="1"/>
      </top>
      <bottom style="medium">
        <color indexed="64"/>
      </bottom>
      <diagonal/>
    </border>
    <border>
      <left style="double">
        <color indexed="64"/>
      </left>
      <right style="medium">
        <color theme="0"/>
      </right>
      <top/>
      <bottom/>
      <diagonal/>
    </border>
    <border>
      <left style="medium">
        <color theme="0"/>
      </left>
      <right style="double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theme="0"/>
      </left>
      <right/>
      <top/>
      <bottom style="thin">
        <color auto="1"/>
      </bottom>
      <diagonal/>
    </border>
    <border>
      <left style="double">
        <color indexed="64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double">
        <color indexed="64"/>
      </right>
      <top style="medium">
        <color indexed="64"/>
      </top>
      <bottom/>
      <diagonal/>
    </border>
    <border>
      <left style="thin">
        <color auto="1"/>
      </left>
      <right style="double">
        <color indexed="64"/>
      </right>
      <top style="medium">
        <color indexed="64"/>
      </top>
      <bottom style="thin">
        <color auto="1"/>
      </bottom>
      <diagonal/>
    </border>
    <border>
      <left style="double">
        <color indexed="64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indexed="64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double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245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44" fontId="0" fillId="2" borderId="1" xfId="1" applyFont="1" applyFill="1" applyBorder="1" applyAlignment="1">
      <alignment horizontal="right" vertical="center"/>
    </xf>
    <xf numFmtId="44" fontId="0" fillId="12" borderId="1" xfId="1" applyFont="1" applyFill="1" applyBorder="1" applyAlignment="1">
      <alignment horizontal="right" vertical="center"/>
    </xf>
    <xf numFmtId="44" fontId="0" fillId="3" borderId="1" xfId="1" applyFont="1" applyFill="1" applyBorder="1" applyAlignment="1">
      <alignment horizontal="right" vertical="center"/>
    </xf>
    <xf numFmtId="44" fontId="0" fillId="4" borderId="1" xfId="1" applyFont="1" applyFill="1" applyBorder="1" applyAlignment="1">
      <alignment horizontal="right" vertical="center"/>
    </xf>
    <xf numFmtId="44" fontId="0" fillId="5" borderId="1" xfId="1" applyFont="1" applyFill="1" applyBorder="1" applyAlignment="1">
      <alignment horizontal="right" vertical="center"/>
    </xf>
    <xf numFmtId="44" fontId="0" fillId="6" borderId="1" xfId="1" applyFont="1" applyFill="1" applyBorder="1" applyAlignment="1">
      <alignment horizontal="right" vertical="center"/>
    </xf>
    <xf numFmtId="44" fontId="0" fillId="2" borderId="1" xfId="1" applyFont="1" applyFill="1" applyBorder="1" applyAlignment="1">
      <alignment horizontal="left" vertical="center"/>
    </xf>
    <xf numFmtId="44" fontId="0" fillId="3" borderId="1" xfId="1" applyFont="1" applyFill="1" applyBorder="1" applyAlignment="1">
      <alignment horizontal="left" vertical="center" readingOrder="1"/>
    </xf>
    <xf numFmtId="0" fontId="2" fillId="7" borderId="4" xfId="0" applyFont="1" applyFill="1" applyBorder="1" applyAlignment="1">
      <alignment vertical="center"/>
    </xf>
    <xf numFmtId="0" fontId="2" fillId="12" borderId="4" xfId="0" applyFont="1" applyFill="1" applyBorder="1" applyAlignment="1">
      <alignment vertical="center"/>
    </xf>
    <xf numFmtId="0" fontId="2" fillId="13" borderId="4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0" fontId="0" fillId="7" borderId="2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7" borderId="2" xfId="2" applyFill="1" applyBorder="1" applyAlignment="1">
      <alignment vertical="center" wrapText="1"/>
    </xf>
    <xf numFmtId="0" fontId="5" fillId="12" borderId="2" xfId="2" applyFill="1" applyBorder="1" applyAlignment="1">
      <alignment vertical="center" wrapText="1"/>
    </xf>
    <xf numFmtId="0" fontId="5" fillId="12" borderId="2" xfId="2" applyFill="1" applyBorder="1" applyAlignment="1">
      <alignment horizontal="left" vertical="center" wrapText="1"/>
    </xf>
    <xf numFmtId="0" fontId="5" fillId="4" borderId="2" xfId="2" applyFill="1" applyBorder="1" applyAlignment="1">
      <alignment vertical="center" wrapText="1"/>
    </xf>
    <xf numFmtId="0" fontId="0" fillId="6" borderId="9" xfId="0" applyFill="1" applyBorder="1" applyAlignment="1">
      <alignment horizontal="center" vertical="center"/>
    </xf>
    <xf numFmtId="44" fontId="0" fillId="2" borderId="13" xfId="1" applyFont="1" applyFill="1" applyBorder="1" applyAlignment="1">
      <alignment horizontal="right" vertical="center"/>
    </xf>
    <xf numFmtId="0" fontId="0" fillId="2" borderId="13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165" fontId="0" fillId="5" borderId="1" xfId="1" applyNumberFormat="1" applyFont="1" applyFill="1" applyBorder="1" applyAlignment="1">
      <alignment horizontal="right" vertical="center" wrapText="1"/>
    </xf>
    <xf numFmtId="165" fontId="7" fillId="5" borderId="1" xfId="0" applyNumberFormat="1" applyFont="1" applyFill="1" applyBorder="1" applyAlignment="1">
      <alignment horizontal="right" vertical="center" wrapText="1"/>
    </xf>
    <xf numFmtId="165" fontId="0" fillId="6" borderId="1" xfId="1" applyNumberFormat="1" applyFont="1" applyFill="1" applyBorder="1" applyAlignment="1">
      <alignment horizontal="right" vertical="center"/>
    </xf>
    <xf numFmtId="164" fontId="0" fillId="6" borderId="1" xfId="1" applyNumberFormat="1" applyFont="1" applyFill="1" applyBorder="1" applyAlignment="1">
      <alignment horizontal="right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44" fontId="2" fillId="10" borderId="14" xfId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9" borderId="2" xfId="2" applyFill="1" applyBorder="1" applyAlignment="1">
      <alignment vertical="center" wrapText="1"/>
    </xf>
    <xf numFmtId="0" fontId="8" fillId="5" borderId="2" xfId="0" applyFont="1" applyFill="1" applyBorder="1" applyAlignment="1">
      <alignment horizontal="center" vertical="center"/>
    </xf>
    <xf numFmtId="0" fontId="5" fillId="6" borderId="2" xfId="2" applyFill="1" applyBorder="1" applyAlignment="1">
      <alignment vertical="center" wrapText="1"/>
    </xf>
    <xf numFmtId="0" fontId="5" fillId="6" borderId="15" xfId="2" applyFill="1" applyBorder="1" applyAlignment="1">
      <alignment vertical="center" wrapText="1"/>
    </xf>
    <xf numFmtId="0" fontId="9" fillId="15" borderId="4" xfId="0" applyFont="1" applyFill="1" applyBorder="1" applyAlignment="1">
      <alignment vertical="center"/>
    </xf>
    <xf numFmtId="0" fontId="10" fillId="15" borderId="2" xfId="0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horizontal="center" vertical="center"/>
    </xf>
    <xf numFmtId="165" fontId="10" fillId="15" borderId="1" xfId="1" applyNumberFormat="1" applyFont="1" applyFill="1" applyBorder="1" applyAlignment="1">
      <alignment horizontal="right" vertical="center"/>
    </xf>
    <xf numFmtId="44" fontId="10" fillId="15" borderId="1" xfId="1" applyFont="1" applyFill="1" applyBorder="1" applyAlignment="1">
      <alignment horizontal="right" vertical="center"/>
    </xf>
    <xf numFmtId="0" fontId="5" fillId="5" borderId="2" xfId="2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13" borderId="2" xfId="2" applyFill="1" applyBorder="1" applyAlignment="1">
      <alignment horizontal="left" vertical="center" wrapText="1"/>
    </xf>
    <xf numFmtId="0" fontId="0" fillId="14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5" fillId="15" borderId="0" xfId="2" applyFill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7" borderId="5" xfId="0" applyFill="1" applyBorder="1" applyAlignment="1">
      <alignment vertical="center"/>
    </xf>
    <xf numFmtId="0" fontId="0" fillId="8" borderId="5" xfId="0" applyFill="1" applyBorder="1" applyAlignment="1">
      <alignment vertical="center"/>
    </xf>
    <xf numFmtId="0" fontId="0" fillId="9" borderId="5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0" fillId="6" borderId="5" xfId="0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1" fillId="17" borderId="16" xfId="0" applyFont="1" applyFill="1" applyBorder="1" applyAlignment="1">
      <alignment horizontal="left" vertical="center" wrapText="1"/>
    </xf>
    <xf numFmtId="0" fontId="11" fillId="16" borderId="0" xfId="0" applyFont="1" applyFill="1" applyAlignment="1">
      <alignment horizontal="left" vertical="center" wrapText="1"/>
    </xf>
    <xf numFmtId="0" fontId="11" fillId="17" borderId="0" xfId="0" applyFont="1" applyFill="1" applyAlignment="1">
      <alignment horizontal="left" vertical="center" wrapText="1"/>
    </xf>
    <xf numFmtId="0" fontId="10" fillId="10" borderId="5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14" borderId="3" xfId="0" applyFill="1" applyBorder="1" applyAlignment="1">
      <alignment vertical="center" wrapText="1"/>
    </xf>
    <xf numFmtId="0" fontId="13" fillId="17" borderId="16" xfId="0" applyFont="1" applyFill="1" applyBorder="1" applyAlignment="1">
      <alignment horizontal="left" vertical="center" wrapText="1"/>
    </xf>
    <xf numFmtId="0" fontId="13" fillId="16" borderId="0" xfId="0" applyFont="1" applyFill="1" applyAlignment="1">
      <alignment horizontal="left" vertical="center" wrapText="1"/>
    </xf>
    <xf numFmtId="0" fontId="13" fillId="17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center" wrapText="1"/>
    </xf>
    <xf numFmtId="0" fontId="2" fillId="7" borderId="17" xfId="3" applyFont="1" applyFill="1" applyBorder="1" applyAlignment="1">
      <alignment vertical="center"/>
    </xf>
    <xf numFmtId="0" fontId="5" fillId="7" borderId="18" xfId="2" applyFill="1" applyBorder="1" applyAlignment="1">
      <alignment vertical="center" wrapText="1"/>
    </xf>
    <xf numFmtId="0" fontId="4" fillId="7" borderId="13" xfId="3" applyFill="1" applyBorder="1" applyAlignment="1">
      <alignment horizontal="center" vertical="center"/>
    </xf>
    <xf numFmtId="0" fontId="4" fillId="7" borderId="19" xfId="3" applyFill="1" applyBorder="1" applyAlignment="1">
      <alignment horizontal="center" vertical="center"/>
    </xf>
    <xf numFmtId="0" fontId="4" fillId="7" borderId="12" xfId="3" applyFill="1" applyBorder="1" applyAlignment="1">
      <alignment horizontal="center" vertical="center"/>
    </xf>
    <xf numFmtId="0" fontId="4" fillId="7" borderId="20" xfId="3" applyFill="1" applyBorder="1" applyAlignment="1">
      <alignment horizontal="center" vertical="center"/>
    </xf>
    <xf numFmtId="44" fontId="4" fillId="7" borderId="22" xfId="4" applyFont="1" applyFill="1" applyBorder="1" applyAlignment="1">
      <alignment horizontal="right" vertical="center"/>
    </xf>
    <xf numFmtId="44" fontId="4" fillId="7" borderId="23" xfId="4" applyFont="1" applyFill="1" applyBorder="1" applyAlignment="1">
      <alignment horizontal="right" vertical="center"/>
    </xf>
    <xf numFmtId="44" fontId="4" fillId="7" borderId="21" xfId="4" applyFont="1" applyFill="1" applyBorder="1" applyAlignment="1">
      <alignment horizontal="right" vertical="center"/>
    </xf>
    <xf numFmtId="0" fontId="2" fillId="7" borderId="24" xfId="3" applyFont="1" applyFill="1" applyBorder="1" applyAlignment="1">
      <alignment vertical="center"/>
    </xf>
    <xf numFmtId="0" fontId="4" fillId="7" borderId="1" xfId="3" applyFill="1" applyBorder="1" applyAlignment="1">
      <alignment horizontal="center" vertical="center"/>
    </xf>
    <xf numFmtId="0" fontId="4" fillId="7" borderId="26" xfId="3" applyFill="1" applyBorder="1" applyAlignment="1">
      <alignment horizontal="center" vertical="center"/>
    </xf>
    <xf numFmtId="0" fontId="4" fillId="7" borderId="27" xfId="3" applyFill="1" applyBorder="1" applyAlignment="1">
      <alignment horizontal="center" vertical="center"/>
    </xf>
    <xf numFmtId="0" fontId="4" fillId="7" borderId="28" xfId="3" applyFill="1" applyBorder="1" applyAlignment="1">
      <alignment horizontal="center" vertical="center"/>
    </xf>
    <xf numFmtId="44" fontId="4" fillId="7" borderId="3" xfId="4" applyFont="1" applyFill="1" applyBorder="1" applyAlignment="1">
      <alignment horizontal="right" vertical="center"/>
    </xf>
    <xf numFmtId="44" fontId="4" fillId="7" borderId="1" xfId="4" applyFont="1" applyFill="1" applyBorder="1" applyAlignment="1">
      <alignment horizontal="right" vertical="center"/>
    </xf>
    <xf numFmtId="44" fontId="4" fillId="7" borderId="26" xfId="4" applyFont="1" applyFill="1" applyBorder="1" applyAlignment="1">
      <alignment horizontal="right" vertical="center"/>
    </xf>
    <xf numFmtId="0" fontId="4" fillId="7" borderId="25" xfId="3" applyFill="1" applyBorder="1" applyAlignment="1">
      <alignment horizontal="center" vertical="center"/>
    </xf>
    <xf numFmtId="0" fontId="4" fillId="7" borderId="1" xfId="3" applyFill="1" applyBorder="1" applyAlignment="1">
      <alignment horizontal="left" vertical="center"/>
    </xf>
    <xf numFmtId="0" fontId="2" fillId="7" borderId="3" xfId="3" applyFont="1" applyFill="1" applyBorder="1" applyAlignment="1">
      <alignment horizontal="center" vertical="center"/>
    </xf>
    <xf numFmtId="0" fontId="2" fillId="7" borderId="1" xfId="3" applyFont="1" applyFill="1" applyBorder="1" applyAlignment="1">
      <alignment horizontal="center" vertical="center"/>
    </xf>
    <xf numFmtId="0" fontId="14" fillId="7" borderId="1" xfId="3" applyFont="1" applyFill="1" applyBorder="1" applyAlignment="1">
      <alignment horizontal="center" vertical="center"/>
    </xf>
    <xf numFmtId="0" fontId="4" fillId="7" borderId="3" xfId="3" applyFill="1" applyBorder="1" applyAlignment="1">
      <alignment horizontal="center" vertical="center"/>
    </xf>
    <xf numFmtId="0" fontId="5" fillId="7" borderId="25" xfId="2" applyFill="1" applyBorder="1" applyAlignment="1">
      <alignment vertical="center" wrapText="1"/>
    </xf>
    <xf numFmtId="0" fontId="5" fillId="7" borderId="0" xfId="2" applyFill="1" applyAlignment="1">
      <alignment horizontal="left" vertical="center" wrapText="1"/>
    </xf>
    <xf numFmtId="0" fontId="0" fillId="2" borderId="3" xfId="0" applyFill="1" applyBorder="1" applyAlignment="1">
      <alignment vertical="center" wrapText="1"/>
    </xf>
    <xf numFmtId="0" fontId="2" fillId="10" borderId="3" xfId="0" applyFont="1" applyFill="1" applyBorder="1" applyAlignment="1">
      <alignment vertical="center" wrapText="1"/>
    </xf>
    <xf numFmtId="0" fontId="2" fillId="3" borderId="24" xfId="3" applyFont="1" applyFill="1" applyBorder="1" applyAlignment="1">
      <alignment vertical="center"/>
    </xf>
    <xf numFmtId="0" fontId="4" fillId="3" borderId="28" xfId="3" applyFill="1" applyBorder="1" applyAlignment="1">
      <alignment horizontal="center" vertical="center"/>
    </xf>
    <xf numFmtId="0" fontId="4" fillId="3" borderId="1" xfId="3" applyFill="1" applyBorder="1" applyAlignment="1">
      <alignment horizontal="center" vertical="center"/>
    </xf>
    <xf numFmtId="0" fontId="4" fillId="3" borderId="2" xfId="3" applyFill="1" applyBorder="1" applyAlignment="1">
      <alignment horizontal="center" vertical="center"/>
    </xf>
    <xf numFmtId="0" fontId="4" fillId="3" borderId="26" xfId="3" applyFill="1" applyBorder="1" applyAlignment="1">
      <alignment horizontal="center" vertical="center"/>
    </xf>
    <xf numFmtId="0" fontId="4" fillId="3" borderId="27" xfId="3" applyFill="1" applyBorder="1" applyAlignment="1">
      <alignment horizontal="center" vertical="center"/>
    </xf>
    <xf numFmtId="0" fontId="4" fillId="3" borderId="3" xfId="3" applyFill="1" applyBorder="1" applyAlignment="1">
      <alignment horizontal="center" vertical="center"/>
    </xf>
    <xf numFmtId="44" fontId="4" fillId="3" borderId="3" xfId="4" applyFont="1" applyFill="1" applyBorder="1" applyAlignment="1">
      <alignment horizontal="right" vertical="center"/>
    </xf>
    <xf numFmtId="44" fontId="4" fillId="3" borderId="1" xfId="4" applyFont="1" applyFill="1" applyBorder="1" applyAlignment="1">
      <alignment horizontal="right" vertical="center"/>
    </xf>
    <xf numFmtId="44" fontId="4" fillId="3" borderId="26" xfId="4" applyFont="1" applyFill="1" applyBorder="1" applyAlignment="1">
      <alignment horizontal="right" vertical="center"/>
    </xf>
    <xf numFmtId="0" fontId="15" fillId="11" borderId="30" xfId="0" applyFont="1" applyFill="1" applyBorder="1" applyAlignment="1">
      <alignment horizontal="center" vertical="center"/>
    </xf>
    <xf numFmtId="0" fontId="16" fillId="10" borderId="3" xfId="0" applyFont="1" applyFill="1" applyBorder="1" applyAlignment="1">
      <alignment horizontal="center" vertical="center" wrapText="1"/>
    </xf>
    <xf numFmtId="0" fontId="1" fillId="11" borderId="34" xfId="0" applyFont="1" applyFill="1" applyBorder="1" applyAlignment="1">
      <alignment horizontal="center" vertical="center"/>
    </xf>
    <xf numFmtId="0" fontId="1" fillId="11" borderId="36" xfId="0" applyFont="1" applyFill="1" applyBorder="1" applyAlignment="1">
      <alignment horizontal="center" vertical="center"/>
    </xf>
    <xf numFmtId="44" fontId="1" fillId="11" borderId="35" xfId="0" applyNumberFormat="1" applyFont="1" applyFill="1" applyBorder="1" applyAlignment="1">
      <alignment horizontal="center" vertical="center"/>
    </xf>
    <xf numFmtId="44" fontId="1" fillId="11" borderId="34" xfId="1" applyFont="1" applyFill="1" applyBorder="1" applyAlignment="1">
      <alignment horizontal="right" vertical="center"/>
    </xf>
    <xf numFmtId="0" fontId="1" fillId="11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5" fillId="11" borderId="32" xfId="0" applyFont="1" applyFill="1" applyBorder="1" applyAlignment="1">
      <alignment horizontal="center" vertical="center"/>
    </xf>
    <xf numFmtId="0" fontId="15" fillId="11" borderId="31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4" fillId="7" borderId="6" xfId="3" applyFill="1" applyBorder="1" applyAlignment="1">
      <alignment horizontal="center" vertical="center"/>
    </xf>
    <xf numFmtId="0" fontId="4" fillId="7" borderId="2" xfId="3" applyFill="1" applyBorder="1" applyAlignment="1">
      <alignment horizontal="center" vertical="center"/>
    </xf>
    <xf numFmtId="0" fontId="4" fillId="7" borderId="22" xfId="3" applyFill="1" applyBorder="1" applyAlignment="1">
      <alignment horizontal="center" vertical="center"/>
    </xf>
    <xf numFmtId="0" fontId="0" fillId="12" borderId="28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10" fillId="15" borderId="28" xfId="0" applyFont="1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5" fillId="2" borderId="3" xfId="2" applyFill="1" applyBorder="1" applyAlignment="1">
      <alignment vertical="center" wrapText="1"/>
    </xf>
    <xf numFmtId="0" fontId="15" fillId="11" borderId="38" xfId="0" applyFont="1" applyFill="1" applyBorder="1" applyAlignment="1">
      <alignment horizontal="center" vertical="center"/>
    </xf>
    <xf numFmtId="0" fontId="5" fillId="3" borderId="25" xfId="2" applyFill="1" applyBorder="1" applyAlignment="1">
      <alignment vertical="center" wrapText="1"/>
    </xf>
    <xf numFmtId="0" fontId="5" fillId="9" borderId="25" xfId="2" applyFill="1" applyBorder="1" applyAlignment="1">
      <alignment vertical="center" wrapText="1"/>
    </xf>
    <xf numFmtId="0" fontId="15" fillId="11" borderId="11" xfId="0" applyFont="1" applyFill="1" applyBorder="1" applyAlignment="1">
      <alignment horizontal="center" vertical="center"/>
    </xf>
    <xf numFmtId="0" fontId="2" fillId="10" borderId="39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10" fillId="15" borderId="3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1" fillId="11" borderId="40" xfId="0" applyFont="1" applyFill="1" applyBorder="1" applyAlignment="1">
      <alignment horizontal="center" vertical="center"/>
    </xf>
    <xf numFmtId="0" fontId="15" fillId="11" borderId="41" xfId="0" applyFont="1" applyFill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2" fillId="10" borderId="43" xfId="0" applyFont="1" applyFill="1" applyBorder="1" applyAlignment="1">
      <alignment horizontal="center" vertical="center" wrapText="1"/>
    </xf>
    <xf numFmtId="0" fontId="2" fillId="10" borderId="44" xfId="0" applyFont="1" applyFill="1" applyBorder="1" applyAlignment="1">
      <alignment horizontal="center" vertical="center"/>
    </xf>
    <xf numFmtId="0" fontId="0" fillId="7" borderId="45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4" fillId="7" borderId="45" xfId="3" applyFill="1" applyBorder="1" applyAlignment="1">
      <alignment horizontal="center" vertical="center"/>
    </xf>
    <xf numFmtId="0" fontId="0" fillId="12" borderId="26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9" borderId="28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10" fillId="15" borderId="26" xfId="0" applyFont="1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" fillId="11" borderId="46" xfId="0" applyFont="1" applyFill="1" applyBorder="1" applyAlignment="1">
      <alignment horizontal="center" vertical="center"/>
    </xf>
    <xf numFmtId="0" fontId="1" fillId="11" borderId="47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" fillId="11" borderId="48" xfId="0" applyFont="1" applyFill="1" applyBorder="1" applyAlignment="1">
      <alignment horizontal="center" vertical="center"/>
    </xf>
    <xf numFmtId="0" fontId="15" fillId="11" borderId="33" xfId="0" applyFont="1" applyFill="1" applyBorder="1" applyAlignment="1">
      <alignment horizontal="center" vertical="center"/>
    </xf>
    <xf numFmtId="0" fontId="2" fillId="10" borderId="49" xfId="0" applyFont="1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1" fillId="11" borderId="52" xfId="0" applyFont="1" applyFill="1" applyBorder="1" applyAlignment="1">
      <alignment horizontal="center" vertical="center"/>
    </xf>
    <xf numFmtId="0" fontId="2" fillId="10" borderId="43" xfId="0" applyFont="1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4" fillId="7" borderId="18" xfId="3" applyFill="1" applyBorder="1" applyAlignment="1">
      <alignment horizontal="center" vertical="center"/>
    </xf>
    <xf numFmtId="0" fontId="4" fillId="3" borderId="25" xfId="3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1" fillId="11" borderId="54" xfId="0" applyFont="1" applyFill="1" applyBorder="1" applyAlignment="1">
      <alignment horizontal="center" vertical="center"/>
    </xf>
    <xf numFmtId="0" fontId="1" fillId="11" borderId="55" xfId="0" applyFont="1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12" borderId="27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10" fillId="15" borderId="27" xfId="0" applyFont="1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6" borderId="57" xfId="0" applyFill="1" applyBorder="1" applyAlignment="1">
      <alignment horizontal="center" vertical="center"/>
    </xf>
    <xf numFmtId="0" fontId="1" fillId="11" borderId="58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 wrapText="1"/>
    </xf>
    <xf numFmtId="0" fontId="10" fillId="2" borderId="3" xfId="2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44" fontId="4" fillId="7" borderId="17" xfId="4" applyFont="1" applyFill="1" applyBorder="1" applyAlignment="1">
      <alignment horizontal="right" vertical="center"/>
    </xf>
    <xf numFmtId="44" fontId="4" fillId="7" borderId="24" xfId="4" applyFont="1" applyFill="1" applyBorder="1" applyAlignment="1">
      <alignment horizontal="right" vertical="center"/>
    </xf>
    <xf numFmtId="44" fontId="4" fillId="0" borderId="24" xfId="4" applyFont="1" applyFill="1" applyBorder="1" applyAlignment="1">
      <alignment horizontal="left" vertical="center"/>
    </xf>
    <xf numFmtId="0" fontId="15" fillId="11" borderId="59" xfId="0" applyFont="1" applyFill="1" applyBorder="1" applyAlignment="1">
      <alignment horizontal="center" vertical="center"/>
    </xf>
    <xf numFmtId="0" fontId="15" fillId="11" borderId="60" xfId="0" applyFont="1" applyFill="1" applyBorder="1" applyAlignment="1">
      <alignment horizontal="center" vertical="center"/>
    </xf>
    <xf numFmtId="44" fontId="2" fillId="10" borderId="43" xfId="1" applyFont="1" applyFill="1" applyBorder="1" applyAlignment="1">
      <alignment horizontal="center" vertical="center"/>
    </xf>
    <xf numFmtId="44" fontId="2" fillId="10" borderId="61" xfId="1" applyFont="1" applyFill="1" applyBorder="1" applyAlignment="1">
      <alignment horizontal="center" vertical="center"/>
    </xf>
    <xf numFmtId="44" fontId="0" fillId="2" borderId="45" xfId="1" applyFont="1" applyFill="1" applyBorder="1" applyAlignment="1">
      <alignment horizontal="left" vertical="center"/>
    </xf>
    <xf numFmtId="44" fontId="0" fillId="2" borderId="26" xfId="1" applyFont="1" applyFill="1" applyBorder="1" applyAlignment="1">
      <alignment horizontal="right" vertical="center"/>
    </xf>
    <xf numFmtId="44" fontId="0" fillId="7" borderId="28" xfId="1" applyFont="1" applyFill="1" applyBorder="1" applyAlignment="1">
      <alignment horizontal="left" vertical="center"/>
    </xf>
    <xf numFmtId="44" fontId="0" fillId="2" borderId="28" xfId="1" applyFont="1" applyFill="1" applyBorder="1" applyAlignment="1">
      <alignment horizontal="right" vertical="center"/>
    </xf>
    <xf numFmtId="44" fontId="0" fillId="2" borderId="19" xfId="1" applyFont="1" applyFill="1" applyBorder="1" applyAlignment="1">
      <alignment horizontal="right" vertical="center"/>
    </xf>
    <xf numFmtId="44" fontId="0" fillId="2" borderId="28" xfId="1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4" fillId="7" borderId="62" xfId="3" applyFill="1" applyBorder="1" applyAlignment="1">
      <alignment horizontal="center" vertical="center"/>
    </xf>
    <xf numFmtId="0" fontId="4" fillId="7" borderId="29" xfId="3" applyFill="1" applyBorder="1" applyAlignment="1">
      <alignment horizontal="center" vertical="center"/>
    </xf>
    <xf numFmtId="44" fontId="0" fillId="12" borderId="28" xfId="1" applyFont="1" applyFill="1" applyBorder="1" applyAlignment="1">
      <alignment horizontal="right" vertical="center"/>
    </xf>
    <xf numFmtId="44" fontId="0" fillId="12" borderId="26" xfId="1" applyFont="1" applyFill="1" applyBorder="1" applyAlignment="1">
      <alignment horizontal="right" vertical="center"/>
    </xf>
    <xf numFmtId="44" fontId="0" fillId="3" borderId="28" xfId="1" applyFont="1" applyFill="1" applyBorder="1" applyAlignment="1">
      <alignment horizontal="right" vertical="center"/>
    </xf>
    <xf numFmtId="44" fontId="0" fillId="3" borderId="26" xfId="1" applyFont="1" applyFill="1" applyBorder="1" applyAlignment="1">
      <alignment horizontal="right" vertical="center"/>
    </xf>
    <xf numFmtId="44" fontId="0" fillId="3" borderId="28" xfId="1" applyFont="1" applyFill="1" applyBorder="1" applyAlignment="1">
      <alignment horizontal="left" vertical="center"/>
    </xf>
    <xf numFmtId="0" fontId="4" fillId="3" borderId="29" xfId="3" applyFill="1" applyBorder="1" applyAlignment="1">
      <alignment horizontal="center" vertical="center"/>
    </xf>
    <xf numFmtId="44" fontId="0" fillId="4" borderId="28" xfId="1" applyFont="1" applyFill="1" applyBorder="1" applyAlignment="1">
      <alignment horizontal="right" vertical="center"/>
    </xf>
    <xf numFmtId="44" fontId="0" fillId="4" borderId="26" xfId="1" applyFont="1" applyFill="1" applyBorder="1" applyAlignment="1">
      <alignment horizontal="right" vertical="center"/>
    </xf>
    <xf numFmtId="44" fontId="0" fillId="5" borderId="28" xfId="1" applyFont="1" applyFill="1" applyBorder="1" applyAlignment="1">
      <alignment horizontal="right" vertical="center" wrapText="1"/>
    </xf>
    <xf numFmtId="44" fontId="0" fillId="5" borderId="26" xfId="1" applyFont="1" applyFill="1" applyBorder="1" applyAlignment="1">
      <alignment horizontal="right" vertical="center" wrapText="1"/>
    </xf>
    <xf numFmtId="44" fontId="0" fillId="5" borderId="26" xfId="1" applyFont="1" applyFill="1" applyBorder="1" applyAlignment="1">
      <alignment horizontal="right" vertical="center"/>
    </xf>
    <xf numFmtId="44" fontId="0" fillId="5" borderId="28" xfId="1" applyFont="1" applyFill="1" applyBorder="1" applyAlignment="1">
      <alignment horizontal="right" vertical="center"/>
    </xf>
    <xf numFmtId="44" fontId="0" fillId="5" borderId="26" xfId="1" applyFont="1" applyFill="1" applyBorder="1" applyAlignment="1">
      <alignment horizontal="left" vertical="center"/>
    </xf>
    <xf numFmtId="44" fontId="10" fillId="15" borderId="28" xfId="1" applyFont="1" applyFill="1" applyBorder="1" applyAlignment="1">
      <alignment horizontal="right" vertical="center"/>
    </xf>
    <xf numFmtId="44" fontId="10" fillId="15" borderId="26" xfId="1" applyFont="1" applyFill="1" applyBorder="1" applyAlignment="1">
      <alignment horizontal="right" vertical="center"/>
    </xf>
    <xf numFmtId="44" fontId="0" fillId="6" borderId="28" xfId="1" applyFont="1" applyFill="1" applyBorder="1" applyAlignment="1">
      <alignment horizontal="right" vertical="center"/>
    </xf>
    <xf numFmtId="44" fontId="0" fillId="6" borderId="26" xfId="1" applyFont="1" applyFill="1" applyBorder="1" applyAlignment="1">
      <alignment horizontal="right" vertical="center"/>
    </xf>
    <xf numFmtId="44" fontId="0" fillId="6" borderId="28" xfId="1" applyFont="1" applyFill="1" applyBorder="1" applyAlignment="1">
      <alignment horizontal="left" vertical="center"/>
    </xf>
    <xf numFmtId="44" fontId="1" fillId="11" borderId="63" xfId="0" applyNumberFormat="1" applyFont="1" applyFill="1" applyBorder="1" applyAlignment="1">
      <alignment horizontal="center" vertical="center"/>
    </xf>
    <xf numFmtId="44" fontId="1" fillId="11" borderId="64" xfId="1" applyFont="1" applyFill="1" applyBorder="1" applyAlignment="1">
      <alignment horizontal="right" vertical="center"/>
    </xf>
    <xf numFmtId="44" fontId="1" fillId="11" borderId="46" xfId="0" applyNumberFormat="1" applyFont="1" applyFill="1" applyBorder="1" applyAlignment="1">
      <alignment horizontal="center" vertical="center"/>
    </xf>
  </cellXfs>
  <cellStyles count="5">
    <cellStyle name="Currency" xfId="1" builtinId="4"/>
    <cellStyle name="Currency 2" xfId="4" xr:uid="{8B2065AC-7040-4173-B4F3-E8CDC7B18DB1}"/>
    <cellStyle name="Hyperlink" xfId="2" builtinId="8"/>
    <cellStyle name="Normal" xfId="0" builtinId="0"/>
    <cellStyle name="Normal 2" xfId="3" xr:uid="{4B5A4E0B-94AD-4FC1-BD01-1AAA57806387}"/>
  </cellStyles>
  <dxfs count="0"/>
  <tableStyles count="0" defaultTableStyle="TableStyleMedium2" defaultPivotStyle="PivotStyleLight16"/>
  <colors>
    <mruColors>
      <color rgb="FFCCFFCC"/>
      <color rgb="FFF7ABD3"/>
      <color rgb="FFBDD7EE"/>
      <color rgb="FFFFF2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>
        <row r="35">
          <cell r="K35">
            <v>86.491101847724991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fdb.org/en/projects-and-operations/p-eg-az0-005" TargetMode="External"/><Relationship Id="rId13" Type="http://schemas.openxmlformats.org/officeDocument/2006/relationships/hyperlink" Target="https://www.ebrd.com/work-with-us/projects/psd/52845.html" TargetMode="External"/><Relationship Id="rId18" Type="http://schemas.openxmlformats.org/officeDocument/2006/relationships/hyperlink" Target="https://www.thegef.org/project/greening-hurghada" TargetMode="External"/><Relationship Id="rId26" Type="http://schemas.openxmlformats.org/officeDocument/2006/relationships/hyperlink" Target="https://www.greenclimate.fund/project/fp025" TargetMode="External"/><Relationship Id="rId39" Type="http://schemas.openxmlformats.org/officeDocument/2006/relationships/hyperlink" Target="https://projectsportal.afdb.org/dataportal/VProject/show/P-EG-AAC-028?lang=en" TargetMode="External"/><Relationship Id="rId3" Type="http://schemas.openxmlformats.org/officeDocument/2006/relationships/hyperlink" Target="https://www.afdb.org/en/projects-and-operations/p-eg-ff0-012" TargetMode="External"/><Relationship Id="rId21" Type="http://schemas.openxmlformats.org/officeDocument/2006/relationships/hyperlink" Target="https://www.greenclimate.fund/project/fp025" TargetMode="External"/><Relationship Id="rId34" Type="http://schemas.openxmlformats.org/officeDocument/2006/relationships/hyperlink" Target="https://projects.worldbank.org/en/projects-operations/project-detail/P117745" TargetMode="External"/><Relationship Id="rId42" Type="http://schemas.openxmlformats.org/officeDocument/2006/relationships/hyperlink" Target="https://www.afdb.org/en/documents/egypt-suez-thermal-power-project-ipr-december-2020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s://www.afdb.org/en/projects-and-operations/p-eg-k00-009" TargetMode="External"/><Relationship Id="rId12" Type="http://schemas.openxmlformats.org/officeDocument/2006/relationships/hyperlink" Target="https://www.ebrd.com/work-with-us/projects/psd/49905.html" TargetMode="External"/><Relationship Id="rId17" Type="http://schemas.openxmlformats.org/officeDocument/2006/relationships/hyperlink" Target="https://www.ebrd.com/work-with-us/projects/psd/51509.html" TargetMode="External"/><Relationship Id="rId25" Type="http://schemas.openxmlformats.org/officeDocument/2006/relationships/hyperlink" Target="https://www.greenclimate.fund/project/fp039" TargetMode="External"/><Relationship Id="rId33" Type="http://schemas.openxmlformats.org/officeDocument/2006/relationships/hyperlink" Target="https://documents.worldbank.org/en/publication/documents-reports/documentdetail/621711468022763406/egypt-landfilling-and-processing-services-for-southern-zone-in-cairo-project" TargetMode="External"/><Relationship Id="rId38" Type="http://schemas.openxmlformats.org/officeDocument/2006/relationships/hyperlink" Target="https://www.afdb.org/ar/documents/egypt-egypt-green-panda-bond-es-documents-p-eg-h00-013" TargetMode="External"/><Relationship Id="rId46" Type="http://schemas.openxmlformats.org/officeDocument/2006/relationships/hyperlink" Target="https://www.afdb.org/en/documents/egypt-economic-governance-and-energy-support-program-phases-iiii-egesp-i-iii-project-completion-report" TargetMode="External"/><Relationship Id="rId2" Type="http://schemas.openxmlformats.org/officeDocument/2006/relationships/hyperlink" Target="https://www.climateinvestmentfunds.org/projects/wind-power-development-project" TargetMode="External"/><Relationship Id="rId16" Type="http://schemas.openxmlformats.org/officeDocument/2006/relationships/hyperlink" Target="https://www.ebrd.com/work-with-us/projects/psd/51664.html" TargetMode="External"/><Relationship Id="rId20" Type="http://schemas.openxmlformats.org/officeDocument/2006/relationships/hyperlink" Target="https://www.thegef.org/project/green-sharm-el-sheikh" TargetMode="External"/><Relationship Id="rId29" Type="http://schemas.openxmlformats.org/officeDocument/2006/relationships/hyperlink" Target="https://projects.worldbank.org/en/projects-operations/project-detail/P098737?lang=en" TargetMode="External"/><Relationship Id="rId41" Type="http://schemas.openxmlformats.org/officeDocument/2006/relationships/hyperlink" Target="https://projectsportal.afdb.org/dataportal/VProject/show/P-EG-EBA-003" TargetMode="External"/><Relationship Id="rId1" Type="http://schemas.openxmlformats.org/officeDocument/2006/relationships/hyperlink" Target="https://www.climateinvestmentfunds.org/projects/dpsp-iii-sustainable-urban-infrastructure-expansion" TargetMode="External"/><Relationship Id="rId6" Type="http://schemas.openxmlformats.org/officeDocument/2006/relationships/hyperlink" Target="https://www.afdb.org/en/projects-and-operations/p-eg-aac-025" TargetMode="External"/><Relationship Id="rId11" Type="http://schemas.openxmlformats.org/officeDocument/2006/relationships/hyperlink" Target="https://www.ebrd.com/work-with-us/projects/psd/52385.html" TargetMode="External"/><Relationship Id="rId24" Type="http://schemas.openxmlformats.org/officeDocument/2006/relationships/hyperlink" Target="https://www.greenclimate.fund/project/fp025" TargetMode="External"/><Relationship Id="rId32" Type="http://schemas.openxmlformats.org/officeDocument/2006/relationships/hyperlink" Target="https://projects.worldbank.org/en/projects-operations/project-detail/P117407" TargetMode="External"/><Relationship Id="rId37" Type="http://schemas.openxmlformats.org/officeDocument/2006/relationships/hyperlink" Target="https://projects.worldbank.org/en/projects-operations/project-detail/P113416" TargetMode="External"/><Relationship Id="rId40" Type="http://schemas.openxmlformats.org/officeDocument/2006/relationships/hyperlink" Target="https://www.afdb.org/en/documents/egypt-integrated-rural-sanitation-upper-egypt-ipr-september-2022" TargetMode="External"/><Relationship Id="rId45" Type="http://schemas.openxmlformats.org/officeDocument/2006/relationships/hyperlink" Target="https://www.ebrd.com/work-with-us/projects/psd/qnb-alahli-geff-egypt-gcf-geff-value-chain.html" TargetMode="External"/><Relationship Id="rId5" Type="http://schemas.openxmlformats.org/officeDocument/2006/relationships/hyperlink" Target="https://www.afdb.org/en/projects-and-operations/p-eg-ff0-011" TargetMode="External"/><Relationship Id="rId15" Type="http://schemas.openxmlformats.org/officeDocument/2006/relationships/hyperlink" Target="https://www.ebrd.com/work-with-us/projects/psd/51018.html" TargetMode="External"/><Relationship Id="rId23" Type="http://schemas.openxmlformats.org/officeDocument/2006/relationships/hyperlink" Target="https://www.greenclimate.fund/project/fp095" TargetMode="External"/><Relationship Id="rId28" Type="http://schemas.openxmlformats.org/officeDocument/2006/relationships/hyperlink" Target="https://projects.worldbank.org/en/projects-operations/project-detail/P172548" TargetMode="External"/><Relationship Id="rId36" Type="http://schemas.openxmlformats.org/officeDocument/2006/relationships/hyperlink" Target="https://projects.worldbank.org/en/projects-operations/project-detail/P119483?lang=en" TargetMode="External"/><Relationship Id="rId10" Type="http://schemas.openxmlformats.org/officeDocument/2006/relationships/hyperlink" Target="https://www.afdb.org/en/projects-and-operations/p-eg-aac-017" TargetMode="External"/><Relationship Id="rId19" Type="http://schemas.openxmlformats.org/officeDocument/2006/relationships/hyperlink" Target="https://www.thegef.org/project/seventh-operational-phase-gef-small-grants-programme-egypt" TargetMode="External"/><Relationship Id="rId31" Type="http://schemas.openxmlformats.org/officeDocument/2006/relationships/hyperlink" Target="https://projects.worldbank.org/en/projects-operations/project-detail/P118090" TargetMode="External"/><Relationship Id="rId44" Type="http://schemas.openxmlformats.org/officeDocument/2006/relationships/hyperlink" Target="https://www.ebrd.com/work-with-us/projects/psd/52966.html" TargetMode="External"/><Relationship Id="rId4" Type="http://schemas.openxmlformats.org/officeDocument/2006/relationships/hyperlink" Target="https://www.afdb.org/en/projects-and-operations/p-eg-ff0-010" TargetMode="External"/><Relationship Id="rId9" Type="http://schemas.openxmlformats.org/officeDocument/2006/relationships/hyperlink" Target="https://www.afdb.org/en/projects-and-operations/p-eg-aac-019" TargetMode="External"/><Relationship Id="rId14" Type="http://schemas.openxmlformats.org/officeDocument/2006/relationships/hyperlink" Target="https://www.ebrd.com/work-with-us/projects/psd/52451.html" TargetMode="External"/><Relationship Id="rId22" Type="http://schemas.openxmlformats.org/officeDocument/2006/relationships/hyperlink" Target="https://www.greenclimate.fund/project/fp053" TargetMode="External"/><Relationship Id="rId27" Type="http://schemas.openxmlformats.org/officeDocument/2006/relationships/hyperlink" Target="https://www.menatransitionfund.org/sites/mena_trans_fund/files/documents/EG%20AfDB%20Green%20Growth%20through%20Industrial%20Waste%20Management%20Project%20Document.docx" TargetMode="External"/><Relationship Id="rId30" Type="http://schemas.openxmlformats.org/officeDocument/2006/relationships/hyperlink" Target="https://documents.worldbank.org/en/publication/documents-reports/documentdetail/621711468022763406/egypt-landfilling-and-processing-services-for-southern-zone-in-cairo-project" TargetMode="External"/><Relationship Id="rId35" Type="http://schemas.openxmlformats.org/officeDocument/2006/relationships/hyperlink" Target="https://projects.worldbank.org/en/projects-operations/project-detail/P116230" TargetMode="External"/><Relationship Id="rId43" Type="http://schemas.openxmlformats.org/officeDocument/2006/relationships/hyperlink" Target="https://www.afdb.org/en/documents/egypt-suez-thermal-power-project-ipr-december-2020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brd.com/work-with-us/projects/psd/52451.html" TargetMode="External"/><Relationship Id="rId13" Type="http://schemas.openxmlformats.org/officeDocument/2006/relationships/hyperlink" Target="https://www.thegef.org/project/green-sharm-el-sheikh" TargetMode="External"/><Relationship Id="rId18" Type="http://schemas.openxmlformats.org/officeDocument/2006/relationships/hyperlink" Target="https://projects.worldbank.org/en/projects-operations/project-detail/P172548" TargetMode="External"/><Relationship Id="rId3" Type="http://schemas.openxmlformats.org/officeDocument/2006/relationships/hyperlink" Target="https://www.afdb.org/en/projects-and-operations/p-eg-ff0-010" TargetMode="External"/><Relationship Id="rId21" Type="http://schemas.openxmlformats.org/officeDocument/2006/relationships/hyperlink" Target="https://projectsportal.afdb.org/dataportal/VProject/show/P-EG-AAC-028?lang=en" TargetMode="External"/><Relationship Id="rId7" Type="http://schemas.openxmlformats.org/officeDocument/2006/relationships/hyperlink" Target="https://www.ebrd.com/work-with-us/projects/psd/52845.html" TargetMode="External"/><Relationship Id="rId12" Type="http://schemas.openxmlformats.org/officeDocument/2006/relationships/hyperlink" Target="https://www.thegef.org/project/seventh-operational-phase-gef-small-grants-programme-egypt" TargetMode="External"/><Relationship Id="rId17" Type="http://schemas.openxmlformats.org/officeDocument/2006/relationships/hyperlink" Target="https://www.greenclimate.fund/project/fp025" TargetMode="External"/><Relationship Id="rId2" Type="http://schemas.openxmlformats.org/officeDocument/2006/relationships/hyperlink" Target="https://www.afdb.org/en/projects-and-operations/p-eg-ff0-012" TargetMode="External"/><Relationship Id="rId16" Type="http://schemas.openxmlformats.org/officeDocument/2006/relationships/hyperlink" Target="https://www.greenclimate.fund/project/fp095" TargetMode="External"/><Relationship Id="rId20" Type="http://schemas.openxmlformats.org/officeDocument/2006/relationships/hyperlink" Target="https://projects.worldbank.org/en/projects-operations/project-detail/P113416" TargetMode="External"/><Relationship Id="rId1" Type="http://schemas.openxmlformats.org/officeDocument/2006/relationships/hyperlink" Target="https://www.climateinvestmentfunds.org/projects/dpsp-iii-sustainable-urban-infrastructure-expansion" TargetMode="External"/><Relationship Id="rId6" Type="http://schemas.openxmlformats.org/officeDocument/2006/relationships/hyperlink" Target="https://www.ebrd.com/work-with-us/projects/psd/49905.html" TargetMode="External"/><Relationship Id="rId11" Type="http://schemas.openxmlformats.org/officeDocument/2006/relationships/hyperlink" Target="https://www.thegef.org/project/greening-hurghada" TargetMode="External"/><Relationship Id="rId24" Type="http://schemas.openxmlformats.org/officeDocument/2006/relationships/hyperlink" Target="https://www.ebrd.com/work-with-us/projects/psd/qnb-alahli-geff-egypt-gcf-geff-value-chain.html" TargetMode="External"/><Relationship Id="rId5" Type="http://schemas.openxmlformats.org/officeDocument/2006/relationships/hyperlink" Target="https://www.ebrd.com/work-with-us/projects/psd/52385.html" TargetMode="External"/><Relationship Id="rId15" Type="http://schemas.openxmlformats.org/officeDocument/2006/relationships/hyperlink" Target="https://www.greenclimate.fund/project/fp053" TargetMode="External"/><Relationship Id="rId23" Type="http://schemas.openxmlformats.org/officeDocument/2006/relationships/hyperlink" Target="https://www.ebrd.com/work-with-us/projects/psd/52966.html" TargetMode="External"/><Relationship Id="rId10" Type="http://schemas.openxmlformats.org/officeDocument/2006/relationships/hyperlink" Target="https://www.ebrd.com/work-with-us/projects/psd/51509.html" TargetMode="External"/><Relationship Id="rId19" Type="http://schemas.openxmlformats.org/officeDocument/2006/relationships/hyperlink" Target="https://projects.worldbank.org/en/projects-operations/project-detail/P117407" TargetMode="External"/><Relationship Id="rId4" Type="http://schemas.openxmlformats.org/officeDocument/2006/relationships/hyperlink" Target="https://www.afdb.org/en/projects-and-operations/p-eg-ff0-011" TargetMode="External"/><Relationship Id="rId9" Type="http://schemas.openxmlformats.org/officeDocument/2006/relationships/hyperlink" Target="https://www.ebrd.com/work-with-us/projects/psd/51664.html" TargetMode="External"/><Relationship Id="rId14" Type="http://schemas.openxmlformats.org/officeDocument/2006/relationships/hyperlink" Target="https://www.greenclimate.fund/project/fp025" TargetMode="External"/><Relationship Id="rId22" Type="http://schemas.openxmlformats.org/officeDocument/2006/relationships/hyperlink" Target="https://www.afdb.org/en/documents/egypt-suez-thermal-power-project-ipr-december-2020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projects.worldbank.org/en/projects-operations/project-detail/P098737?lang=en" TargetMode="External"/><Relationship Id="rId13" Type="http://schemas.openxmlformats.org/officeDocument/2006/relationships/hyperlink" Target="https://projects.worldbank.org/en/projects-operations/project-detail/P116230" TargetMode="External"/><Relationship Id="rId3" Type="http://schemas.openxmlformats.org/officeDocument/2006/relationships/hyperlink" Target="https://www.afdb.org/en/projects-and-operations/p-eg-k00-009" TargetMode="External"/><Relationship Id="rId7" Type="http://schemas.openxmlformats.org/officeDocument/2006/relationships/hyperlink" Target="https://www.ebrd.com/work-with-us/projects/psd/51018.html" TargetMode="External"/><Relationship Id="rId12" Type="http://schemas.openxmlformats.org/officeDocument/2006/relationships/hyperlink" Target="https://projects.worldbank.org/en/projects-operations/project-detail/P117745" TargetMode="External"/><Relationship Id="rId2" Type="http://schemas.openxmlformats.org/officeDocument/2006/relationships/hyperlink" Target="https://www.afdb.org/en/projects-and-operations/p-eg-aac-025" TargetMode="External"/><Relationship Id="rId16" Type="http://schemas.openxmlformats.org/officeDocument/2006/relationships/hyperlink" Target="https://www.afdb.org/en/documents/egypt-economic-governance-and-energy-support-program-phases-iiii-egesp-i-iii-project-completion-report" TargetMode="External"/><Relationship Id="rId1" Type="http://schemas.openxmlformats.org/officeDocument/2006/relationships/hyperlink" Target="https://www.climateinvestmentfunds.org/projects/wind-power-development-project" TargetMode="External"/><Relationship Id="rId6" Type="http://schemas.openxmlformats.org/officeDocument/2006/relationships/hyperlink" Target="https://www.afdb.org/en/projects-and-operations/p-eg-aac-017" TargetMode="External"/><Relationship Id="rId11" Type="http://schemas.openxmlformats.org/officeDocument/2006/relationships/hyperlink" Target="https://documents.worldbank.org/en/publication/documents-reports/documentdetail/621711468022763406/egypt-landfilling-and-processing-services-for-southern-zone-in-cairo-project" TargetMode="External"/><Relationship Id="rId5" Type="http://schemas.openxmlformats.org/officeDocument/2006/relationships/hyperlink" Target="https://www.afdb.org/en/projects-and-operations/p-eg-aac-019" TargetMode="External"/><Relationship Id="rId15" Type="http://schemas.openxmlformats.org/officeDocument/2006/relationships/hyperlink" Target="https://www.ebrd.com/work-with-us/projects/psd/qnb-alahli-geff-egypt-gcf-geff-value-chain.html" TargetMode="External"/><Relationship Id="rId10" Type="http://schemas.openxmlformats.org/officeDocument/2006/relationships/hyperlink" Target="https://projects.worldbank.org/en/projects-operations/project-detail/P118090" TargetMode="External"/><Relationship Id="rId4" Type="http://schemas.openxmlformats.org/officeDocument/2006/relationships/hyperlink" Target="https://www.afdb.org/en/projects-and-operations/p-eg-az0-005" TargetMode="External"/><Relationship Id="rId9" Type="http://schemas.openxmlformats.org/officeDocument/2006/relationships/hyperlink" Target="https://documents.worldbank.org/en/publication/documents-reports/documentdetail/621711468022763406/egypt-landfilling-and-processing-services-for-southern-zone-in-cairo-project" TargetMode="External"/><Relationship Id="rId14" Type="http://schemas.openxmlformats.org/officeDocument/2006/relationships/hyperlink" Target="https://projects.worldbank.org/en/projects-operations/project-detail/P119483?lang=en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brd.com/work-with-us/projects/psd/52845.html" TargetMode="External"/><Relationship Id="rId13" Type="http://schemas.openxmlformats.org/officeDocument/2006/relationships/hyperlink" Target="https://www.thegef.org/project/greening-hurghada" TargetMode="External"/><Relationship Id="rId18" Type="http://schemas.openxmlformats.org/officeDocument/2006/relationships/hyperlink" Target="https://www.greenclimate.fund/project/fp039" TargetMode="External"/><Relationship Id="rId26" Type="http://schemas.openxmlformats.org/officeDocument/2006/relationships/hyperlink" Target="https://projects.worldbank.org/en/projects-operations/project-detail/P116230" TargetMode="External"/><Relationship Id="rId3" Type="http://schemas.openxmlformats.org/officeDocument/2006/relationships/hyperlink" Target="https://www.afdb.org/en/projects-and-operations/p-eg-ff0-010" TargetMode="External"/><Relationship Id="rId21" Type="http://schemas.openxmlformats.org/officeDocument/2006/relationships/hyperlink" Target="https://projects.worldbank.org/en/projects-operations/project-detail/P172548" TargetMode="External"/><Relationship Id="rId34" Type="http://schemas.openxmlformats.org/officeDocument/2006/relationships/hyperlink" Target="https://www.ebrd.com/work-with-us/projects/psd/qnb-alahli-geff-egypt-gcf-geff-value-chain.html" TargetMode="External"/><Relationship Id="rId7" Type="http://schemas.openxmlformats.org/officeDocument/2006/relationships/hyperlink" Target="https://www.ebrd.com/work-with-us/projects/psd/49905.html" TargetMode="External"/><Relationship Id="rId12" Type="http://schemas.openxmlformats.org/officeDocument/2006/relationships/hyperlink" Target="https://www.ebrd.com/work-with-us/projects/psd/51509.html" TargetMode="External"/><Relationship Id="rId17" Type="http://schemas.openxmlformats.org/officeDocument/2006/relationships/hyperlink" Target="https://www.greenclimate.fund/project/fp025" TargetMode="External"/><Relationship Id="rId25" Type="http://schemas.openxmlformats.org/officeDocument/2006/relationships/hyperlink" Target="https://documents.worldbank.org/en/publication/documents-reports/documentdetail/621711468022763406/egypt-landfilling-and-processing-services-for-southern-zone-in-cairo-project" TargetMode="External"/><Relationship Id="rId33" Type="http://schemas.openxmlformats.org/officeDocument/2006/relationships/hyperlink" Target="https://www.afdb.org/en/documents/egypt-suez-thermal-power-project-ipr-december-2020" TargetMode="External"/><Relationship Id="rId2" Type="http://schemas.openxmlformats.org/officeDocument/2006/relationships/hyperlink" Target="https://www.afdb.org/en/projects-and-operations/p-eg-ff0-012" TargetMode="External"/><Relationship Id="rId16" Type="http://schemas.openxmlformats.org/officeDocument/2006/relationships/hyperlink" Target="https://www.greenclimate.fund/project/fp025" TargetMode="External"/><Relationship Id="rId20" Type="http://schemas.openxmlformats.org/officeDocument/2006/relationships/hyperlink" Target="https://www.menatransitionfund.org/sites/mena_trans_fund/files/documents/EG%20AfDB%20Green%20Growth%20through%20Industrial%20Waste%20Management%20Project%20Document.docx" TargetMode="External"/><Relationship Id="rId29" Type="http://schemas.openxmlformats.org/officeDocument/2006/relationships/hyperlink" Target="https://projectsportal.afdb.org/dataportal/VProject/show/P-EG-AAC-028?lang=en" TargetMode="External"/><Relationship Id="rId1" Type="http://schemas.openxmlformats.org/officeDocument/2006/relationships/hyperlink" Target="https://www.climateinvestmentfunds.org/projects/wind-power-development-project" TargetMode="External"/><Relationship Id="rId6" Type="http://schemas.openxmlformats.org/officeDocument/2006/relationships/hyperlink" Target="https://www.ebrd.com/work-with-us/projects/psd/52385.html" TargetMode="External"/><Relationship Id="rId11" Type="http://schemas.openxmlformats.org/officeDocument/2006/relationships/hyperlink" Target="https://www.ebrd.com/work-with-us/projects/psd/51664.html" TargetMode="External"/><Relationship Id="rId24" Type="http://schemas.openxmlformats.org/officeDocument/2006/relationships/hyperlink" Target="https://projects.worldbank.org/en/projects-operations/project-detail/P117407" TargetMode="External"/><Relationship Id="rId32" Type="http://schemas.openxmlformats.org/officeDocument/2006/relationships/hyperlink" Target="https://www.afdb.org/en/documents/egypt-suez-thermal-power-project-ipr-december-2020" TargetMode="External"/><Relationship Id="rId5" Type="http://schemas.openxmlformats.org/officeDocument/2006/relationships/hyperlink" Target="https://www.afdb.org/en/projects-and-operations/p-eg-aac-017" TargetMode="External"/><Relationship Id="rId15" Type="http://schemas.openxmlformats.org/officeDocument/2006/relationships/hyperlink" Target="https://www.thegef.org/project/green-sharm-el-sheikh" TargetMode="External"/><Relationship Id="rId23" Type="http://schemas.openxmlformats.org/officeDocument/2006/relationships/hyperlink" Target="https://documents.worldbank.org/en/publication/documents-reports/documentdetail/621711468022763406/egypt-landfilling-and-processing-services-for-southern-zone-in-cairo-project" TargetMode="External"/><Relationship Id="rId28" Type="http://schemas.openxmlformats.org/officeDocument/2006/relationships/hyperlink" Target="https://projects.worldbank.org/en/projects-operations/project-detail/P113416" TargetMode="External"/><Relationship Id="rId10" Type="http://schemas.openxmlformats.org/officeDocument/2006/relationships/hyperlink" Target="https://www.ebrd.com/work-with-us/projects/psd/51018.html" TargetMode="External"/><Relationship Id="rId19" Type="http://schemas.openxmlformats.org/officeDocument/2006/relationships/hyperlink" Target="https://www.greenclimate.fund/project/fp025" TargetMode="External"/><Relationship Id="rId31" Type="http://schemas.openxmlformats.org/officeDocument/2006/relationships/hyperlink" Target="https://projectsportal.afdb.org/dataportal/VProject/show/P-EG-EBA-003" TargetMode="External"/><Relationship Id="rId4" Type="http://schemas.openxmlformats.org/officeDocument/2006/relationships/hyperlink" Target="https://www.afdb.org/en/projects-and-operations/p-eg-ff0-011" TargetMode="External"/><Relationship Id="rId9" Type="http://schemas.openxmlformats.org/officeDocument/2006/relationships/hyperlink" Target="https://www.ebrd.com/work-with-us/projects/psd/52451.html" TargetMode="External"/><Relationship Id="rId14" Type="http://schemas.openxmlformats.org/officeDocument/2006/relationships/hyperlink" Target="https://www.thegef.org/project/seventh-operational-phase-gef-small-grants-programme-egypt" TargetMode="External"/><Relationship Id="rId22" Type="http://schemas.openxmlformats.org/officeDocument/2006/relationships/hyperlink" Target="https://projects.worldbank.org/en/projects-operations/project-detail/P098737?lang=en" TargetMode="External"/><Relationship Id="rId27" Type="http://schemas.openxmlformats.org/officeDocument/2006/relationships/hyperlink" Target="https://projects.worldbank.org/en/projects-operations/project-detail/P119483?lang=en" TargetMode="External"/><Relationship Id="rId30" Type="http://schemas.openxmlformats.org/officeDocument/2006/relationships/hyperlink" Target="https://www.afdb.org/en/documents/egypt-integrated-rural-sanitation-upper-egypt-ipr-september-2022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projects.worldbank.org/en/projects-operations/project-detail/P117745" TargetMode="External"/><Relationship Id="rId3" Type="http://schemas.openxmlformats.org/officeDocument/2006/relationships/hyperlink" Target="https://www.afdb.org/en/projects-and-operations/p-eg-k00-009" TargetMode="External"/><Relationship Id="rId7" Type="http://schemas.openxmlformats.org/officeDocument/2006/relationships/hyperlink" Target="https://projects.worldbank.org/en/projects-operations/project-detail/P118090" TargetMode="External"/><Relationship Id="rId2" Type="http://schemas.openxmlformats.org/officeDocument/2006/relationships/hyperlink" Target="https://www.afdb.org/en/projects-and-operations/p-eg-aac-025" TargetMode="External"/><Relationship Id="rId1" Type="http://schemas.openxmlformats.org/officeDocument/2006/relationships/hyperlink" Target="https://www.climateinvestmentfunds.org/projects/dpsp-iii-sustainable-urban-infrastructure-expansion" TargetMode="External"/><Relationship Id="rId6" Type="http://schemas.openxmlformats.org/officeDocument/2006/relationships/hyperlink" Target="https://www.greenclimate.fund/project/fp095" TargetMode="External"/><Relationship Id="rId5" Type="http://schemas.openxmlformats.org/officeDocument/2006/relationships/hyperlink" Target="https://www.greenclimate.fund/project/fp053" TargetMode="External"/><Relationship Id="rId4" Type="http://schemas.openxmlformats.org/officeDocument/2006/relationships/hyperlink" Target="https://www.afdb.org/en/projects-and-operations/p-eg-aac-019" TargetMode="External"/><Relationship Id="rId9" Type="http://schemas.openxmlformats.org/officeDocument/2006/relationships/hyperlink" Target="https://www.afdb.org/en/documents/egypt-economic-governance-and-energy-support-program-phases-iiii-egesp-i-iii-project-completion-report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ebrd.com/work-with-us/projects/psd/52966.html" TargetMode="External"/><Relationship Id="rId1" Type="http://schemas.openxmlformats.org/officeDocument/2006/relationships/hyperlink" Target="https://www.afdb.org/ar/documents/egypt-egypt-green-panda-bond-es-documents-p-eg-h00-013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fdb.org/en/projects-and-operations/p-eg-aac-017" TargetMode="External"/><Relationship Id="rId13" Type="http://schemas.openxmlformats.org/officeDocument/2006/relationships/hyperlink" Target="https://www.afdb.org/en/documents/egypt-suez-thermal-power-project-ipr-december-2020" TargetMode="External"/><Relationship Id="rId3" Type="http://schemas.openxmlformats.org/officeDocument/2006/relationships/hyperlink" Target="https://www.afdb.org/en/projects-and-operations/p-eg-ff0-011" TargetMode="External"/><Relationship Id="rId7" Type="http://schemas.openxmlformats.org/officeDocument/2006/relationships/hyperlink" Target="https://www.afdb.org/en/projects-and-operations/p-eg-aac-019" TargetMode="External"/><Relationship Id="rId12" Type="http://schemas.openxmlformats.org/officeDocument/2006/relationships/hyperlink" Target="https://projectsportal.afdb.org/dataportal/VProject/show/P-EG-EBA-003" TargetMode="External"/><Relationship Id="rId2" Type="http://schemas.openxmlformats.org/officeDocument/2006/relationships/hyperlink" Target="https://www.afdb.org/en/projects-and-operations/p-eg-ff0-010" TargetMode="External"/><Relationship Id="rId1" Type="http://schemas.openxmlformats.org/officeDocument/2006/relationships/hyperlink" Target="https://www.afdb.org/en/projects-and-operations/p-eg-ff0-012" TargetMode="External"/><Relationship Id="rId6" Type="http://schemas.openxmlformats.org/officeDocument/2006/relationships/hyperlink" Target="https://www.afdb.org/en/projects-and-operations/p-eg-az0-005" TargetMode="External"/><Relationship Id="rId11" Type="http://schemas.openxmlformats.org/officeDocument/2006/relationships/hyperlink" Target="https://www.afdb.org/en/documents/egypt-integrated-rural-sanitation-upper-egypt-ipr-september-2022" TargetMode="External"/><Relationship Id="rId5" Type="http://schemas.openxmlformats.org/officeDocument/2006/relationships/hyperlink" Target="https://www.afdb.org/en/projects-and-operations/p-eg-k00-009" TargetMode="External"/><Relationship Id="rId15" Type="http://schemas.openxmlformats.org/officeDocument/2006/relationships/hyperlink" Target="https://www.afdb.org/en/documents/egypt-economic-governance-and-energy-support-program-phases-iiii-egesp-i-iii-project-completion-report" TargetMode="External"/><Relationship Id="rId10" Type="http://schemas.openxmlformats.org/officeDocument/2006/relationships/hyperlink" Target="https://projectsportal.afdb.org/dataportal/VProject/show/P-EG-AAC-028?lang=en" TargetMode="External"/><Relationship Id="rId4" Type="http://schemas.openxmlformats.org/officeDocument/2006/relationships/hyperlink" Target="https://www.afdb.org/en/projects-and-operations/p-eg-aac-025" TargetMode="External"/><Relationship Id="rId9" Type="http://schemas.openxmlformats.org/officeDocument/2006/relationships/hyperlink" Target="https://www.afdb.org/ar/documents/egypt-egypt-green-panda-bond-es-documents-p-eg-h00-013" TargetMode="External"/><Relationship Id="rId14" Type="http://schemas.openxmlformats.org/officeDocument/2006/relationships/hyperlink" Target="https://www.afdb.org/en/documents/egypt-suez-thermal-power-project-ipr-december-2020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limateinvestmentfunds.org/projects/wind-power-development-project" TargetMode="External"/><Relationship Id="rId1" Type="http://schemas.openxmlformats.org/officeDocument/2006/relationships/hyperlink" Target="https://www.climateinvestmentfunds.org/projects/dpsp-iii-sustainable-urban-infrastructure-expansion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reenclimate.fund/project/fp025" TargetMode="External"/><Relationship Id="rId3" Type="http://schemas.openxmlformats.org/officeDocument/2006/relationships/hyperlink" Target="https://www.ebrd.com/work-with-us/projects/psd/52845.html" TargetMode="External"/><Relationship Id="rId7" Type="http://schemas.openxmlformats.org/officeDocument/2006/relationships/hyperlink" Target="https://www.ebrd.com/work-with-us/projects/psd/51509.html" TargetMode="External"/><Relationship Id="rId2" Type="http://schemas.openxmlformats.org/officeDocument/2006/relationships/hyperlink" Target="https://www.ebrd.com/work-with-us/projects/psd/49905.html" TargetMode="External"/><Relationship Id="rId1" Type="http://schemas.openxmlformats.org/officeDocument/2006/relationships/hyperlink" Target="https://www.ebrd.com/work-with-us/projects/psd/52385.html" TargetMode="External"/><Relationship Id="rId6" Type="http://schemas.openxmlformats.org/officeDocument/2006/relationships/hyperlink" Target="https://www.ebrd.com/work-with-us/projects/psd/51664.html" TargetMode="External"/><Relationship Id="rId5" Type="http://schemas.openxmlformats.org/officeDocument/2006/relationships/hyperlink" Target="https://www.ebrd.com/work-with-us/projects/psd/51018.html" TargetMode="External"/><Relationship Id="rId10" Type="http://schemas.openxmlformats.org/officeDocument/2006/relationships/hyperlink" Target="https://www.ebrd.com/work-with-us/projects/psd/qnb-alahli-geff-egypt-gcf-geff-value-chain.html" TargetMode="External"/><Relationship Id="rId4" Type="http://schemas.openxmlformats.org/officeDocument/2006/relationships/hyperlink" Target="https://www.ebrd.com/work-with-us/projects/psd/52451.html" TargetMode="External"/><Relationship Id="rId9" Type="http://schemas.openxmlformats.org/officeDocument/2006/relationships/hyperlink" Target="https://www.ebrd.com/work-with-us/projects/psd/52966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reenclimate.fund/project/fp095" TargetMode="External"/><Relationship Id="rId2" Type="http://schemas.openxmlformats.org/officeDocument/2006/relationships/hyperlink" Target="https://www.greenclimate.fund/project/fp053" TargetMode="External"/><Relationship Id="rId1" Type="http://schemas.openxmlformats.org/officeDocument/2006/relationships/hyperlink" Target="https://www.greenclimate.fund/project/fp025" TargetMode="External"/><Relationship Id="rId5" Type="http://schemas.openxmlformats.org/officeDocument/2006/relationships/hyperlink" Target="https://www.greenclimate.fund/project/fp039" TargetMode="External"/><Relationship Id="rId4" Type="http://schemas.openxmlformats.org/officeDocument/2006/relationships/hyperlink" Target="https://www.greenclimate.fund/project/fp025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hegef.org/project/green-sharm-el-sheikh" TargetMode="External"/><Relationship Id="rId2" Type="http://schemas.openxmlformats.org/officeDocument/2006/relationships/hyperlink" Target="https://www.thegef.org/project/seventh-operational-phase-gef-small-grants-programme-egypt" TargetMode="External"/><Relationship Id="rId1" Type="http://schemas.openxmlformats.org/officeDocument/2006/relationships/hyperlink" Target="https://www.thegef.org/project/greening-hurghada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enatransitionfund.org/sites/mena_trans_fund/files/documents/EG%20AfDB%20Green%20Growth%20through%20Industrial%20Waste%20Management%20Project%20Document.docx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projects.worldbank.org/en/projects-operations/project-detail/P116230" TargetMode="External"/><Relationship Id="rId3" Type="http://schemas.openxmlformats.org/officeDocument/2006/relationships/hyperlink" Target="https://documents.worldbank.org/en/publication/documents-reports/documentdetail/621711468022763406/egypt-landfilling-and-processing-services-for-southern-zone-in-cairo-project" TargetMode="External"/><Relationship Id="rId7" Type="http://schemas.openxmlformats.org/officeDocument/2006/relationships/hyperlink" Target="https://projects.worldbank.org/en/projects-operations/project-detail/P117745" TargetMode="External"/><Relationship Id="rId2" Type="http://schemas.openxmlformats.org/officeDocument/2006/relationships/hyperlink" Target="https://projects.worldbank.org/en/projects-operations/project-detail/P098737?lang=en" TargetMode="External"/><Relationship Id="rId1" Type="http://schemas.openxmlformats.org/officeDocument/2006/relationships/hyperlink" Target="https://projects.worldbank.org/en/projects-operations/project-detail/P172548" TargetMode="External"/><Relationship Id="rId6" Type="http://schemas.openxmlformats.org/officeDocument/2006/relationships/hyperlink" Target="https://documents.worldbank.org/en/publication/documents-reports/documentdetail/621711468022763406/egypt-landfilling-and-processing-services-for-southern-zone-in-cairo-project" TargetMode="External"/><Relationship Id="rId5" Type="http://schemas.openxmlformats.org/officeDocument/2006/relationships/hyperlink" Target="https://projects.worldbank.org/en/projects-operations/project-detail/P117407" TargetMode="External"/><Relationship Id="rId10" Type="http://schemas.openxmlformats.org/officeDocument/2006/relationships/hyperlink" Target="https://projects.worldbank.org/en/projects-operations/project-detail/P113416" TargetMode="External"/><Relationship Id="rId4" Type="http://schemas.openxmlformats.org/officeDocument/2006/relationships/hyperlink" Target="https://projects.worldbank.org/en/projects-operations/project-detail/P118090" TargetMode="External"/><Relationship Id="rId9" Type="http://schemas.openxmlformats.org/officeDocument/2006/relationships/hyperlink" Target="https://projects.worldbank.org/en/projects-operations/project-detail/P119483?lang=en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reenclimate.fund/project/fp025" TargetMode="External"/><Relationship Id="rId7" Type="http://schemas.openxmlformats.org/officeDocument/2006/relationships/hyperlink" Target="https://www.afdb.org/en/documents/egypt-suez-thermal-power-project-ipr-december-2020" TargetMode="External"/><Relationship Id="rId2" Type="http://schemas.openxmlformats.org/officeDocument/2006/relationships/hyperlink" Target="https://www.greenclimate.fund/project/fp039" TargetMode="External"/><Relationship Id="rId1" Type="http://schemas.openxmlformats.org/officeDocument/2006/relationships/hyperlink" Target="https://www.greenclimate.fund/project/fp025" TargetMode="External"/><Relationship Id="rId6" Type="http://schemas.openxmlformats.org/officeDocument/2006/relationships/hyperlink" Target="https://projectsportal.afdb.org/dataportal/VProject/show/P-EG-EBA-003" TargetMode="External"/><Relationship Id="rId5" Type="http://schemas.openxmlformats.org/officeDocument/2006/relationships/hyperlink" Target="https://www.afdb.org/en/documents/egypt-integrated-rural-sanitation-upper-egypt-ipr-september-2022" TargetMode="External"/><Relationship Id="rId4" Type="http://schemas.openxmlformats.org/officeDocument/2006/relationships/hyperlink" Target="https://www.afdb.org/ar/documents/egypt-egypt-green-panda-bond-es-documents-p-eg-h00-0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64"/>
  <sheetViews>
    <sheetView tabSelected="1" zoomScale="70" zoomScaleNormal="70" workbookViewId="0">
      <pane ySplit="2" topLeftCell="A47" activePane="bottomLeft" state="frozen"/>
      <selection pane="bottomLeft" activeCell="G49" sqref="G49"/>
    </sheetView>
  </sheetViews>
  <sheetFormatPr defaultColWidth="8.7109375" defaultRowHeight="87.95" customHeight="1" x14ac:dyDescent="0.25"/>
  <cols>
    <col min="1" max="1" width="10.5703125" style="64" customWidth="1"/>
    <col min="2" max="2" width="16.5703125" style="58" customWidth="1"/>
    <col min="3" max="3" width="17.7109375" style="58" customWidth="1"/>
    <col min="4" max="5" width="12" style="58" customWidth="1"/>
    <col min="6" max="7" width="13" style="58" customWidth="1"/>
    <col min="8" max="10" width="14.28515625" style="58" customWidth="1"/>
    <col min="11" max="11" width="21.28515625" style="58" customWidth="1"/>
    <col min="12" max="12" width="12.140625" style="58" customWidth="1"/>
    <col min="13" max="14" width="11.5703125" style="58" customWidth="1"/>
    <col min="15" max="15" width="10" style="58" customWidth="1"/>
    <col min="16" max="16" width="12.5703125" style="58" customWidth="1"/>
    <col min="17" max="18" width="15" style="58" customWidth="1"/>
    <col min="19" max="22" width="10.5703125" style="58" customWidth="1"/>
    <col min="23" max="23" width="22.42578125" style="58" customWidth="1"/>
    <col min="24" max="24" width="18.42578125" style="58" customWidth="1"/>
    <col min="25" max="25" width="12.5703125" style="58" customWidth="1"/>
    <col min="26" max="26" width="18.85546875" style="58" customWidth="1"/>
    <col min="27" max="27" width="24.140625" style="58" customWidth="1"/>
    <col min="28" max="28" width="39.42578125" style="85" customWidth="1"/>
    <col min="29" max="16384" width="8.7109375" style="58"/>
  </cols>
  <sheetData>
    <row r="1" spans="1:28" s="47" customFormat="1" ht="87.95" customHeight="1" thickBot="1" x14ac:dyDescent="0.3">
      <c r="A1" s="124" t="s">
        <v>7</v>
      </c>
      <c r="B1" s="146" t="s">
        <v>0</v>
      </c>
      <c r="C1" s="160" t="s">
        <v>9</v>
      </c>
      <c r="D1" s="134"/>
      <c r="E1" s="134"/>
      <c r="F1" s="134"/>
      <c r="G1" s="134"/>
      <c r="H1" s="134"/>
      <c r="I1" s="134"/>
      <c r="J1" s="134"/>
      <c r="K1" s="134"/>
      <c r="L1" s="134"/>
      <c r="M1" s="161"/>
      <c r="N1" s="149" t="s">
        <v>41</v>
      </c>
      <c r="O1" s="134"/>
      <c r="P1" s="160" t="s">
        <v>36</v>
      </c>
      <c r="Q1" s="134"/>
      <c r="R1" s="134"/>
      <c r="S1" s="134"/>
      <c r="T1" s="161"/>
      <c r="U1" s="182" t="s">
        <v>8</v>
      </c>
      <c r="V1" s="132"/>
      <c r="W1" s="211" t="s">
        <v>34</v>
      </c>
      <c r="X1" s="133"/>
      <c r="Y1" s="133"/>
      <c r="Z1" s="133"/>
      <c r="AA1" s="212"/>
      <c r="AB1" s="125" t="s">
        <v>89</v>
      </c>
    </row>
    <row r="2" spans="1:28" s="47" customFormat="1" ht="87.95" customHeight="1" thickBot="1" x14ac:dyDescent="0.3">
      <c r="A2" s="41" t="s">
        <v>6</v>
      </c>
      <c r="B2" s="42" t="s">
        <v>29</v>
      </c>
      <c r="C2" s="162" t="s">
        <v>70</v>
      </c>
      <c r="D2" s="43" t="s">
        <v>1</v>
      </c>
      <c r="E2" s="43" t="s">
        <v>80</v>
      </c>
      <c r="F2" s="43" t="s">
        <v>32</v>
      </c>
      <c r="G2" s="40" t="s">
        <v>75</v>
      </c>
      <c r="H2" s="43" t="s">
        <v>68</v>
      </c>
      <c r="I2" s="40" t="s">
        <v>71</v>
      </c>
      <c r="J2" s="40" t="s">
        <v>74</v>
      </c>
      <c r="K2" s="40" t="s">
        <v>72</v>
      </c>
      <c r="L2" s="43" t="s">
        <v>69</v>
      </c>
      <c r="M2" s="163" t="s">
        <v>33</v>
      </c>
      <c r="N2" s="150" t="s">
        <v>27</v>
      </c>
      <c r="O2" s="43" t="s">
        <v>28</v>
      </c>
      <c r="P2" s="187" t="s">
        <v>37</v>
      </c>
      <c r="Q2" s="44" t="s">
        <v>38</v>
      </c>
      <c r="R2" s="44" t="s">
        <v>73</v>
      </c>
      <c r="S2" s="44" t="s">
        <v>39</v>
      </c>
      <c r="T2" s="163" t="s">
        <v>40</v>
      </c>
      <c r="U2" s="183" t="s">
        <v>10</v>
      </c>
      <c r="V2" s="45" t="s">
        <v>11</v>
      </c>
      <c r="W2" s="213" t="s">
        <v>2</v>
      </c>
      <c r="X2" s="46" t="s">
        <v>3</v>
      </c>
      <c r="Y2" s="46" t="s">
        <v>4</v>
      </c>
      <c r="Z2" s="46" t="s">
        <v>5</v>
      </c>
      <c r="AA2" s="214" t="s">
        <v>33</v>
      </c>
      <c r="AB2" s="113"/>
    </row>
    <row r="3" spans="1:28" ht="87.95" customHeight="1" x14ac:dyDescent="0.25">
      <c r="A3" s="20" t="s">
        <v>12</v>
      </c>
      <c r="B3" s="28" t="s">
        <v>102</v>
      </c>
      <c r="C3" s="164"/>
      <c r="D3" s="35">
        <v>1</v>
      </c>
      <c r="E3" s="35"/>
      <c r="F3" s="35"/>
      <c r="G3" s="35"/>
      <c r="H3" s="35"/>
      <c r="I3" s="35"/>
      <c r="J3" s="35"/>
      <c r="K3" s="35"/>
      <c r="L3" s="35"/>
      <c r="M3" s="165"/>
      <c r="N3" s="151"/>
      <c r="O3" s="178">
        <v>1</v>
      </c>
      <c r="P3" s="188"/>
      <c r="Q3" s="34"/>
      <c r="R3" s="34"/>
      <c r="S3" s="34">
        <v>1</v>
      </c>
      <c r="T3" s="165"/>
      <c r="U3" s="184"/>
      <c r="V3" s="195">
        <v>1</v>
      </c>
      <c r="W3" s="215">
        <v>18.019501907550001</v>
      </c>
      <c r="X3" s="33"/>
      <c r="Y3" s="33">
        <v>54.609735277075004</v>
      </c>
      <c r="Z3" s="33"/>
      <c r="AA3" s="216"/>
      <c r="AB3" s="204" t="s">
        <v>121</v>
      </c>
    </row>
    <row r="4" spans="1:28" ht="87.95" customHeight="1" x14ac:dyDescent="0.25">
      <c r="A4" s="20" t="s">
        <v>12</v>
      </c>
      <c r="B4" s="28" t="s">
        <v>45</v>
      </c>
      <c r="C4" s="166"/>
      <c r="D4" s="26">
        <v>1</v>
      </c>
      <c r="E4" s="26"/>
      <c r="F4" s="26"/>
      <c r="G4" s="26"/>
      <c r="H4" s="26"/>
      <c r="I4" s="26"/>
      <c r="J4" s="26"/>
      <c r="K4" s="26"/>
      <c r="L4" s="26"/>
      <c r="M4" s="167"/>
      <c r="N4" s="152"/>
      <c r="O4" s="179">
        <v>1</v>
      </c>
      <c r="P4" s="189"/>
      <c r="Q4" s="1"/>
      <c r="R4" s="1"/>
      <c r="S4" s="1">
        <v>1</v>
      </c>
      <c r="T4" s="167"/>
      <c r="U4" s="152"/>
      <c r="V4" s="179">
        <v>1</v>
      </c>
      <c r="W4" s="217">
        <v>18.331489999999999</v>
      </c>
      <c r="X4" s="12"/>
      <c r="Y4" s="12"/>
      <c r="Z4" s="12"/>
      <c r="AA4" s="216"/>
      <c r="AB4" s="205" t="s">
        <v>98</v>
      </c>
    </row>
    <row r="5" spans="1:28" ht="87.95" customHeight="1" x14ac:dyDescent="0.25">
      <c r="A5" s="20" t="s">
        <v>12</v>
      </c>
      <c r="B5" s="28" t="s">
        <v>103</v>
      </c>
      <c r="C5" s="166"/>
      <c r="D5" s="26">
        <v>1</v>
      </c>
      <c r="E5" s="26"/>
      <c r="F5" s="26"/>
      <c r="G5" s="26"/>
      <c r="H5" s="26"/>
      <c r="I5" s="26"/>
      <c r="J5" s="26"/>
      <c r="K5" s="26"/>
      <c r="L5" s="26"/>
      <c r="M5" s="167"/>
      <c r="N5" s="152"/>
      <c r="O5" s="179">
        <v>1</v>
      </c>
      <c r="P5" s="189"/>
      <c r="Q5" s="27"/>
      <c r="R5" s="27"/>
      <c r="S5" s="1">
        <v>1</v>
      </c>
      <c r="T5" s="167"/>
      <c r="U5" s="152"/>
      <c r="V5" s="179">
        <v>1</v>
      </c>
      <c r="W5" s="217">
        <v>18</v>
      </c>
      <c r="X5" s="12"/>
      <c r="Y5" s="12"/>
      <c r="Z5" s="12"/>
      <c r="AA5" s="216">
        <v>54.96</v>
      </c>
      <c r="AB5" s="206" t="s">
        <v>99</v>
      </c>
    </row>
    <row r="6" spans="1:28" ht="87.95" customHeight="1" x14ac:dyDescent="0.25">
      <c r="A6" s="20" t="s">
        <v>12</v>
      </c>
      <c r="B6" s="28" t="s">
        <v>46</v>
      </c>
      <c r="C6" s="166">
        <v>1</v>
      </c>
      <c r="D6" s="26"/>
      <c r="E6" s="26"/>
      <c r="F6" s="26"/>
      <c r="G6" s="26"/>
      <c r="H6" s="26"/>
      <c r="I6" s="26"/>
      <c r="J6" s="26"/>
      <c r="K6" s="26"/>
      <c r="L6" s="26"/>
      <c r="M6" s="167"/>
      <c r="N6" s="152">
        <v>1</v>
      </c>
      <c r="O6" s="179"/>
      <c r="P6" s="189"/>
      <c r="Q6" s="1"/>
      <c r="R6" s="1"/>
      <c r="S6" s="1">
        <v>1</v>
      </c>
      <c r="T6" s="167"/>
      <c r="U6" s="152">
        <v>1</v>
      </c>
      <c r="V6" s="179"/>
      <c r="W6" s="218">
        <v>0.54700000000000004</v>
      </c>
      <c r="X6" s="12"/>
      <c r="Y6" s="12"/>
      <c r="Z6" s="12"/>
      <c r="AA6" s="219"/>
      <c r="AB6" s="207"/>
    </row>
    <row r="7" spans="1:28" ht="87.95" customHeight="1" x14ac:dyDescent="0.25">
      <c r="A7" s="20" t="s">
        <v>12</v>
      </c>
      <c r="B7" s="28" t="s">
        <v>100</v>
      </c>
      <c r="C7" s="166"/>
      <c r="D7" s="26">
        <v>1</v>
      </c>
      <c r="E7" s="26"/>
      <c r="F7" s="26"/>
      <c r="G7" s="26"/>
      <c r="H7" s="26"/>
      <c r="I7" s="26"/>
      <c r="J7" s="26"/>
      <c r="K7" s="26"/>
      <c r="L7" s="26"/>
      <c r="M7" s="167"/>
      <c r="N7" s="152">
        <v>1</v>
      </c>
      <c r="O7" s="179"/>
      <c r="P7" s="189"/>
      <c r="Q7" s="1"/>
      <c r="R7" s="1"/>
      <c r="S7" s="1"/>
      <c r="T7" s="167">
        <v>1</v>
      </c>
      <c r="U7" s="152">
        <v>1</v>
      </c>
      <c r="V7" s="179"/>
      <c r="W7" s="218">
        <v>4500</v>
      </c>
      <c r="X7" s="12"/>
      <c r="Y7" s="12"/>
      <c r="Z7" s="12"/>
      <c r="AA7" s="216"/>
      <c r="AB7" s="145" t="s">
        <v>118</v>
      </c>
    </row>
    <row r="8" spans="1:28" ht="87.95" customHeight="1" x14ac:dyDescent="0.25">
      <c r="A8" s="20" t="s">
        <v>12</v>
      </c>
      <c r="B8" s="28" t="s">
        <v>47</v>
      </c>
      <c r="C8" s="166">
        <v>1</v>
      </c>
      <c r="D8" s="26"/>
      <c r="E8" s="26"/>
      <c r="F8" s="26"/>
      <c r="G8" s="26"/>
      <c r="H8" s="26"/>
      <c r="I8" s="26"/>
      <c r="J8" s="26"/>
      <c r="K8" s="26"/>
      <c r="L8" s="26"/>
      <c r="M8" s="167">
        <v>1</v>
      </c>
      <c r="N8" s="152">
        <v>1</v>
      </c>
      <c r="O8" s="179"/>
      <c r="P8" s="189"/>
      <c r="Q8" s="1"/>
      <c r="R8" s="1"/>
      <c r="S8" s="1"/>
      <c r="T8" s="167">
        <v>1</v>
      </c>
      <c r="U8" s="152">
        <v>1</v>
      </c>
      <c r="V8" s="179"/>
      <c r="W8" s="218">
        <v>0.97897400000000001</v>
      </c>
      <c r="X8" s="18"/>
      <c r="Y8" s="12"/>
      <c r="Z8" s="12"/>
      <c r="AA8" s="216"/>
      <c r="AB8" s="112"/>
    </row>
    <row r="9" spans="1:28" ht="87.95" customHeight="1" x14ac:dyDescent="0.25">
      <c r="A9" s="20" t="s">
        <v>12</v>
      </c>
      <c r="B9" s="28" t="s">
        <v>120</v>
      </c>
      <c r="C9" s="166">
        <v>1</v>
      </c>
      <c r="D9" s="26"/>
      <c r="E9" s="26"/>
      <c r="F9" s="26">
        <v>1</v>
      </c>
      <c r="G9" s="26"/>
      <c r="H9" s="26"/>
      <c r="I9" s="26"/>
      <c r="J9" s="26"/>
      <c r="K9" s="26"/>
      <c r="L9" s="26"/>
      <c r="M9" s="167"/>
      <c r="N9" s="152">
        <v>1</v>
      </c>
      <c r="O9" s="179"/>
      <c r="P9" s="189"/>
      <c r="Q9" s="1"/>
      <c r="R9" s="1"/>
      <c r="S9" s="1">
        <v>1</v>
      </c>
      <c r="T9" s="167"/>
      <c r="U9" s="152">
        <v>1</v>
      </c>
      <c r="V9" s="179"/>
      <c r="W9" s="220">
        <v>56.552488278349998</v>
      </c>
      <c r="X9" s="12"/>
      <c r="Y9" s="12"/>
      <c r="Z9" s="12">
        <v>27.938281064375001</v>
      </c>
      <c r="AA9" s="216"/>
      <c r="AB9" s="112"/>
    </row>
    <row r="10" spans="1:28" ht="87.95" customHeight="1" x14ac:dyDescent="0.25">
      <c r="A10" s="20" t="s">
        <v>12</v>
      </c>
      <c r="B10" s="28" t="s">
        <v>48</v>
      </c>
      <c r="C10" s="166">
        <v>1</v>
      </c>
      <c r="D10" s="26"/>
      <c r="E10" s="26"/>
      <c r="F10" s="26"/>
      <c r="G10" s="26"/>
      <c r="H10" s="26"/>
      <c r="I10" s="26"/>
      <c r="J10" s="26"/>
      <c r="K10" s="26"/>
      <c r="L10" s="26"/>
      <c r="M10" s="167"/>
      <c r="N10" s="152"/>
      <c r="O10" s="179">
        <v>1</v>
      </c>
      <c r="P10" s="189"/>
      <c r="Q10" s="1"/>
      <c r="R10" s="1"/>
      <c r="S10" s="1">
        <v>1</v>
      </c>
      <c r="T10" s="167"/>
      <c r="U10" s="152"/>
      <c r="V10" s="179"/>
      <c r="W10" s="220">
        <v>1.0920000000000001</v>
      </c>
      <c r="X10" s="12"/>
      <c r="Y10" s="12"/>
      <c r="Z10" s="221">
        <v>8.8883397499999989E-2</v>
      </c>
      <c r="AA10" s="216"/>
      <c r="AB10" s="112"/>
    </row>
    <row r="11" spans="1:28" ht="87.95" customHeight="1" thickBot="1" x14ac:dyDescent="0.3">
      <c r="A11" s="20" t="s">
        <v>12</v>
      </c>
      <c r="B11" s="28" t="s">
        <v>104</v>
      </c>
      <c r="C11" s="166">
        <v>1</v>
      </c>
      <c r="D11" s="26"/>
      <c r="E11" s="26"/>
      <c r="F11" s="26"/>
      <c r="G11" s="26"/>
      <c r="H11" s="26"/>
      <c r="I11" s="26"/>
      <c r="J11" s="26"/>
      <c r="K11" s="26"/>
      <c r="L11" s="26"/>
      <c r="M11" s="167"/>
      <c r="N11" s="152">
        <v>1</v>
      </c>
      <c r="O11" s="179"/>
      <c r="P11" s="189"/>
      <c r="Q11" s="1">
        <v>1</v>
      </c>
      <c r="R11" s="1"/>
      <c r="S11" s="1"/>
      <c r="T11" s="167"/>
      <c r="U11" s="152">
        <v>1</v>
      </c>
      <c r="V11" s="179"/>
      <c r="W11" s="220">
        <f>[1]Sheet1!$K$35</f>
        <v>86.491101847724991</v>
      </c>
      <c r="X11" s="12"/>
      <c r="Y11" s="12"/>
      <c r="Z11" s="12"/>
      <c r="AA11" s="216"/>
      <c r="AB11" s="112"/>
    </row>
    <row r="12" spans="1:28" customFormat="1" ht="54" customHeight="1" thickTop="1" x14ac:dyDescent="0.25">
      <c r="A12" s="87" t="s">
        <v>12</v>
      </c>
      <c r="B12" s="88" t="s">
        <v>105</v>
      </c>
      <c r="C12" s="168"/>
      <c r="D12" s="89"/>
      <c r="E12" s="89"/>
      <c r="F12" s="89"/>
      <c r="G12" s="89"/>
      <c r="H12" s="89"/>
      <c r="I12" s="89">
        <v>1</v>
      </c>
      <c r="J12" s="89"/>
      <c r="K12" s="89"/>
      <c r="L12" s="89"/>
      <c r="M12" s="90"/>
      <c r="N12" s="91">
        <v>1</v>
      </c>
      <c r="O12" s="135">
        <v>1</v>
      </c>
      <c r="P12" s="190"/>
      <c r="Q12" s="89"/>
      <c r="R12" s="89"/>
      <c r="S12" s="89"/>
      <c r="T12" s="90"/>
      <c r="U12" s="137">
        <v>1</v>
      </c>
      <c r="V12" s="92">
        <v>1</v>
      </c>
      <c r="W12" s="222"/>
      <c r="X12" s="93"/>
      <c r="Y12" s="94"/>
      <c r="Z12" s="94"/>
      <c r="AA12" s="95"/>
      <c r="AB12" s="208"/>
    </row>
    <row r="13" spans="1:28" customFormat="1" ht="98.25" customHeight="1" x14ac:dyDescent="0.25">
      <c r="A13" s="96" t="s">
        <v>12</v>
      </c>
      <c r="B13" s="110" t="s">
        <v>106</v>
      </c>
      <c r="C13" s="100">
        <v>1</v>
      </c>
      <c r="D13" s="97"/>
      <c r="E13" s="97"/>
      <c r="F13" s="97"/>
      <c r="G13" s="97"/>
      <c r="H13" s="97"/>
      <c r="I13" s="97"/>
      <c r="J13" s="97"/>
      <c r="K13" s="97"/>
      <c r="L13" s="97"/>
      <c r="M13" s="98"/>
      <c r="N13" s="99"/>
      <c r="O13" s="136">
        <v>1</v>
      </c>
      <c r="P13" s="104"/>
      <c r="Q13" s="97"/>
      <c r="R13" s="97">
        <v>1</v>
      </c>
      <c r="S13" s="97"/>
      <c r="T13" s="98"/>
      <c r="U13" s="109"/>
      <c r="V13" s="99">
        <v>1</v>
      </c>
      <c r="W13" s="223"/>
      <c r="X13" s="101">
        <v>179.22</v>
      </c>
      <c r="Y13" s="102"/>
      <c r="Z13" s="102"/>
      <c r="AA13" s="103"/>
      <c r="AB13" s="209"/>
    </row>
    <row r="14" spans="1:28" customFormat="1" ht="78.75" customHeight="1" x14ac:dyDescent="0.25">
      <c r="A14" s="96" t="s">
        <v>12</v>
      </c>
      <c r="B14" s="111" t="s">
        <v>107</v>
      </c>
      <c r="C14" s="104"/>
      <c r="D14" s="105"/>
      <c r="E14" s="97"/>
      <c r="F14" s="97">
        <v>1</v>
      </c>
      <c r="G14" s="97"/>
      <c r="H14" s="97"/>
      <c r="I14" s="97"/>
      <c r="J14" s="97"/>
      <c r="K14" s="97"/>
      <c r="L14" s="97"/>
      <c r="M14" s="98"/>
      <c r="N14" s="99"/>
      <c r="O14" s="136">
        <v>1</v>
      </c>
      <c r="P14" s="104"/>
      <c r="Q14" s="97"/>
      <c r="R14" s="106"/>
      <c r="S14" s="107">
        <v>1</v>
      </c>
      <c r="T14" s="98"/>
      <c r="U14" s="109">
        <v>1</v>
      </c>
      <c r="V14" s="99">
        <v>1</v>
      </c>
      <c r="W14" s="223"/>
      <c r="X14" s="101">
        <v>115.82</v>
      </c>
      <c r="Y14" s="102"/>
      <c r="Z14" s="102"/>
      <c r="AA14" s="103"/>
      <c r="AB14" s="209"/>
    </row>
    <row r="15" spans="1:28" customFormat="1" ht="129.75" customHeight="1" x14ac:dyDescent="0.25">
      <c r="A15" s="96" t="s">
        <v>12</v>
      </c>
      <c r="B15" s="110" t="s">
        <v>108</v>
      </c>
      <c r="C15" s="104"/>
      <c r="D15" s="97"/>
      <c r="E15" s="97"/>
      <c r="F15" s="97">
        <v>1</v>
      </c>
      <c r="G15" s="108"/>
      <c r="H15" s="97"/>
      <c r="I15" s="97"/>
      <c r="J15" s="97"/>
      <c r="K15" s="97"/>
      <c r="L15" s="97"/>
      <c r="M15" s="98"/>
      <c r="N15" s="99"/>
      <c r="O15" s="136">
        <v>1</v>
      </c>
      <c r="P15" s="104"/>
      <c r="Q15" s="97"/>
      <c r="R15" s="109"/>
      <c r="S15" s="97">
        <v>1</v>
      </c>
      <c r="T15" s="98"/>
      <c r="U15" s="109">
        <v>1</v>
      </c>
      <c r="V15" s="99">
        <v>1</v>
      </c>
      <c r="W15" s="223"/>
      <c r="X15" s="101">
        <v>104.85</v>
      </c>
      <c r="Y15" s="102"/>
      <c r="Z15" s="102"/>
      <c r="AA15" s="103"/>
      <c r="AB15" s="209"/>
    </row>
    <row r="16" spans="1:28" customFormat="1" ht="45" x14ac:dyDescent="0.25">
      <c r="A16" s="96" t="s">
        <v>12</v>
      </c>
      <c r="B16" s="110" t="s">
        <v>109</v>
      </c>
      <c r="C16" s="104"/>
      <c r="D16" s="97">
        <v>1</v>
      </c>
      <c r="E16" s="97"/>
      <c r="F16" s="97"/>
      <c r="G16" s="97"/>
      <c r="H16" s="97"/>
      <c r="I16" s="97"/>
      <c r="J16" s="97"/>
      <c r="K16" s="97"/>
      <c r="L16" s="97"/>
      <c r="M16" s="98"/>
      <c r="N16" s="99"/>
      <c r="O16" s="136">
        <v>1</v>
      </c>
      <c r="P16" s="104"/>
      <c r="Q16" s="97"/>
      <c r="R16" s="109"/>
      <c r="S16" s="97"/>
      <c r="T16" s="98">
        <v>1</v>
      </c>
      <c r="U16" s="109"/>
      <c r="V16" s="99">
        <v>1</v>
      </c>
      <c r="W16" s="223"/>
      <c r="X16" s="101">
        <v>404.2</v>
      </c>
      <c r="Y16" s="102"/>
      <c r="Z16" s="102"/>
      <c r="AA16" s="103"/>
      <c r="AB16" s="209"/>
    </row>
    <row r="17" spans="1:28" customFormat="1" ht="60" x14ac:dyDescent="0.25">
      <c r="A17" s="96" t="s">
        <v>12</v>
      </c>
      <c r="B17" s="110" t="s">
        <v>110</v>
      </c>
      <c r="C17" s="104"/>
      <c r="D17" s="97">
        <v>1</v>
      </c>
      <c r="E17" s="97"/>
      <c r="F17" s="97"/>
      <c r="G17" s="97"/>
      <c r="H17" s="97"/>
      <c r="I17" s="97"/>
      <c r="J17" s="97"/>
      <c r="K17" s="97"/>
      <c r="L17" s="97"/>
      <c r="M17" s="98"/>
      <c r="N17" s="99"/>
      <c r="O17" s="136">
        <v>1</v>
      </c>
      <c r="P17" s="104"/>
      <c r="Q17" s="97"/>
      <c r="R17" s="109"/>
      <c r="S17" s="97"/>
      <c r="T17" s="98"/>
      <c r="U17" s="109">
        <v>1</v>
      </c>
      <c r="V17" s="99">
        <v>1</v>
      </c>
      <c r="W17" s="223"/>
      <c r="X17" s="101">
        <v>244.79</v>
      </c>
      <c r="Y17" s="102"/>
      <c r="Z17" s="102"/>
      <c r="AA17" s="103"/>
      <c r="AB17" s="209"/>
    </row>
    <row r="18" spans="1:28" ht="87.95" customHeight="1" x14ac:dyDescent="0.25">
      <c r="A18" s="21" t="s">
        <v>13</v>
      </c>
      <c r="B18" s="29" t="s">
        <v>30</v>
      </c>
      <c r="C18" s="138"/>
      <c r="D18" s="11"/>
      <c r="E18" s="11"/>
      <c r="F18" s="11"/>
      <c r="G18" s="11"/>
      <c r="H18" s="11"/>
      <c r="I18" s="11"/>
      <c r="J18" s="11"/>
      <c r="K18" s="11">
        <v>1</v>
      </c>
      <c r="L18" s="11"/>
      <c r="M18" s="169"/>
      <c r="N18" s="153">
        <v>1</v>
      </c>
      <c r="O18" s="11"/>
      <c r="P18" s="138"/>
      <c r="Q18" s="2">
        <v>1</v>
      </c>
      <c r="R18" s="2"/>
      <c r="S18" s="2"/>
      <c r="T18" s="169"/>
      <c r="U18" s="153"/>
      <c r="V18" s="196">
        <v>1</v>
      </c>
      <c r="W18" s="224">
        <v>30000</v>
      </c>
      <c r="X18" s="13"/>
      <c r="Y18" s="13"/>
      <c r="Z18" s="13"/>
      <c r="AA18" s="225">
        <v>145</v>
      </c>
      <c r="AB18" s="80"/>
    </row>
    <row r="19" spans="1:28" ht="87.95" customHeight="1" x14ac:dyDescent="0.25">
      <c r="A19" s="21" t="s">
        <v>13</v>
      </c>
      <c r="B19" s="30" t="s">
        <v>31</v>
      </c>
      <c r="C19" s="138"/>
      <c r="D19" s="11">
        <v>1</v>
      </c>
      <c r="E19" s="11"/>
      <c r="F19" s="11"/>
      <c r="G19" s="11"/>
      <c r="H19" s="11"/>
      <c r="I19" s="11"/>
      <c r="J19" s="11"/>
      <c r="K19" s="11"/>
      <c r="L19" s="11"/>
      <c r="M19" s="169"/>
      <c r="N19" s="153"/>
      <c r="O19" s="11">
        <v>1</v>
      </c>
      <c r="P19" s="138"/>
      <c r="Q19" s="2"/>
      <c r="R19" s="2"/>
      <c r="S19" s="2"/>
      <c r="T19" s="169">
        <v>1</v>
      </c>
      <c r="U19" s="153">
        <v>1</v>
      </c>
      <c r="V19" s="196"/>
      <c r="W19" s="224">
        <v>124.08</v>
      </c>
      <c r="X19" s="13">
        <v>0.25</v>
      </c>
      <c r="Y19" s="13"/>
      <c r="Z19" s="13"/>
      <c r="AA19" s="225"/>
      <c r="AB19" s="80"/>
    </row>
    <row r="20" spans="1:28" ht="87.95" customHeight="1" x14ac:dyDescent="0.25">
      <c r="A20" s="22" t="s">
        <v>14</v>
      </c>
      <c r="B20" s="59" t="s">
        <v>49</v>
      </c>
      <c r="C20" s="139"/>
      <c r="D20" s="7"/>
      <c r="E20" s="7"/>
      <c r="F20" s="7"/>
      <c r="G20" s="7"/>
      <c r="H20" s="7"/>
      <c r="I20" s="7"/>
      <c r="J20" s="7"/>
      <c r="K20" s="7">
        <v>1</v>
      </c>
      <c r="L20" s="7"/>
      <c r="M20" s="170"/>
      <c r="N20" s="154"/>
      <c r="O20" s="7">
        <v>1</v>
      </c>
      <c r="P20" s="139"/>
      <c r="Q20" s="3">
        <v>1</v>
      </c>
      <c r="R20" s="3"/>
      <c r="S20" s="3"/>
      <c r="T20" s="170"/>
      <c r="U20" s="154"/>
      <c r="V20" s="197">
        <v>1</v>
      </c>
      <c r="W20" s="226">
        <v>264.10000000000002</v>
      </c>
      <c r="X20" s="14"/>
      <c r="Y20" s="14"/>
      <c r="Z20" s="14"/>
      <c r="AA20" s="227">
        <v>321.04700000000003</v>
      </c>
      <c r="AB20" s="80" t="s">
        <v>114</v>
      </c>
    </row>
    <row r="21" spans="1:28" ht="87.95" customHeight="1" x14ac:dyDescent="0.25">
      <c r="A21" s="22" t="s">
        <v>14</v>
      </c>
      <c r="B21" s="59" t="s">
        <v>50</v>
      </c>
      <c r="C21" s="139"/>
      <c r="D21" s="7"/>
      <c r="E21" s="7"/>
      <c r="F21" s="7"/>
      <c r="G21" s="7"/>
      <c r="H21" s="7"/>
      <c r="I21" s="7"/>
      <c r="J21" s="7"/>
      <c r="K21" s="7">
        <v>1</v>
      </c>
      <c r="L21" s="7"/>
      <c r="M21" s="170"/>
      <c r="N21" s="154"/>
      <c r="O21" s="7">
        <v>1</v>
      </c>
      <c r="P21" s="139"/>
      <c r="Q21" s="3"/>
      <c r="R21" s="3"/>
      <c r="S21" s="3">
        <v>1</v>
      </c>
      <c r="T21" s="170"/>
      <c r="U21" s="154"/>
      <c r="V21" s="197">
        <v>1</v>
      </c>
      <c r="W21" s="226">
        <v>264.10000000000002</v>
      </c>
      <c r="X21" s="14"/>
      <c r="Y21" s="14"/>
      <c r="Z21" s="14"/>
      <c r="AA21" s="227">
        <v>1548.2891179999999</v>
      </c>
      <c r="AB21" s="80"/>
    </row>
    <row r="22" spans="1:28" ht="87.95" customHeight="1" x14ac:dyDescent="0.25">
      <c r="A22" s="22" t="s">
        <v>14</v>
      </c>
      <c r="B22" s="59" t="s">
        <v>51</v>
      </c>
      <c r="C22" s="139"/>
      <c r="D22" s="7"/>
      <c r="E22" s="7"/>
      <c r="F22" s="7"/>
      <c r="G22" s="7"/>
      <c r="H22" s="7"/>
      <c r="I22" s="7">
        <v>1</v>
      </c>
      <c r="J22" s="7"/>
      <c r="K22" s="7"/>
      <c r="L22" s="7"/>
      <c r="M22" s="170"/>
      <c r="N22" s="154"/>
      <c r="O22" s="7">
        <v>1</v>
      </c>
      <c r="P22" s="139"/>
      <c r="Q22" s="3"/>
      <c r="R22" s="3"/>
      <c r="S22" s="3"/>
      <c r="T22" s="170">
        <v>1</v>
      </c>
      <c r="U22" s="154"/>
      <c r="V22" s="197">
        <v>1</v>
      </c>
      <c r="W22" s="226">
        <v>100</v>
      </c>
      <c r="X22" s="14"/>
      <c r="Y22" s="14"/>
      <c r="Z22" s="14"/>
      <c r="AA22" s="227"/>
      <c r="AB22" s="80" t="s">
        <v>113</v>
      </c>
    </row>
    <row r="23" spans="1:28" ht="87.95" customHeight="1" x14ac:dyDescent="0.25">
      <c r="A23" s="22" t="s">
        <v>14</v>
      </c>
      <c r="B23" s="59" t="s">
        <v>52</v>
      </c>
      <c r="C23" s="139"/>
      <c r="D23" s="7">
        <v>1</v>
      </c>
      <c r="E23" s="7"/>
      <c r="F23" s="7"/>
      <c r="G23" s="7"/>
      <c r="H23" s="7"/>
      <c r="I23" s="7"/>
      <c r="J23" s="7"/>
      <c r="K23" s="7"/>
      <c r="L23" s="7"/>
      <c r="M23" s="170"/>
      <c r="N23" s="154"/>
      <c r="O23" s="180">
        <v>1</v>
      </c>
      <c r="P23" s="139"/>
      <c r="Q23" s="3">
        <v>1</v>
      </c>
      <c r="R23" s="3"/>
      <c r="S23" s="3"/>
      <c r="T23" s="170"/>
      <c r="U23" s="154"/>
      <c r="V23" s="197">
        <v>1</v>
      </c>
      <c r="W23" s="226">
        <v>40</v>
      </c>
      <c r="X23" s="14"/>
      <c r="Y23" s="14"/>
      <c r="Z23" s="14"/>
      <c r="AA23" s="227"/>
      <c r="AB23" s="80"/>
    </row>
    <row r="24" spans="1:28" ht="87.95" customHeight="1" x14ac:dyDescent="0.25">
      <c r="A24" s="22" t="s">
        <v>14</v>
      </c>
      <c r="B24" s="59" t="s">
        <v>53</v>
      </c>
      <c r="C24" s="139"/>
      <c r="D24" s="7"/>
      <c r="E24" s="7"/>
      <c r="F24" s="7"/>
      <c r="G24" s="7"/>
      <c r="H24" s="7"/>
      <c r="I24" s="7"/>
      <c r="J24" s="7">
        <v>1</v>
      </c>
      <c r="K24" s="7"/>
      <c r="L24" s="7"/>
      <c r="M24" s="170"/>
      <c r="N24" s="154"/>
      <c r="O24" s="7">
        <v>1</v>
      </c>
      <c r="P24" s="139"/>
      <c r="Q24" s="3"/>
      <c r="R24" s="3">
        <v>1</v>
      </c>
      <c r="S24" s="3"/>
      <c r="T24" s="170"/>
      <c r="U24" s="154">
        <v>1</v>
      </c>
      <c r="V24" s="197"/>
      <c r="W24" s="226">
        <v>250</v>
      </c>
      <c r="X24" s="14"/>
      <c r="Y24" s="14"/>
      <c r="Z24" s="14"/>
      <c r="AA24" s="227">
        <v>397.3</v>
      </c>
      <c r="AB24" s="80" t="s">
        <v>115</v>
      </c>
    </row>
    <row r="25" spans="1:28" ht="87.95" customHeight="1" x14ac:dyDescent="0.25">
      <c r="A25" s="22" t="s">
        <v>14</v>
      </c>
      <c r="B25" s="59" t="s">
        <v>54</v>
      </c>
      <c r="C25" s="139"/>
      <c r="D25" s="7">
        <v>1</v>
      </c>
      <c r="E25" s="7"/>
      <c r="F25" s="7"/>
      <c r="G25" s="7"/>
      <c r="H25" s="7"/>
      <c r="I25" s="7"/>
      <c r="J25" s="7"/>
      <c r="K25" s="7"/>
      <c r="L25" s="7"/>
      <c r="M25" s="170"/>
      <c r="N25" s="154"/>
      <c r="O25" s="7">
        <v>1</v>
      </c>
      <c r="P25" s="139"/>
      <c r="Q25" s="3">
        <v>1</v>
      </c>
      <c r="R25" s="3"/>
      <c r="S25" s="3"/>
      <c r="T25" s="170"/>
      <c r="U25" s="154"/>
      <c r="V25" s="197">
        <v>1</v>
      </c>
      <c r="W25" s="228">
        <v>36</v>
      </c>
      <c r="X25" s="14"/>
      <c r="Y25" s="19">
        <v>14</v>
      </c>
      <c r="Z25" s="14"/>
      <c r="AA25" s="227"/>
      <c r="AB25" s="80"/>
    </row>
    <row r="26" spans="1:28" ht="87.95" customHeight="1" x14ac:dyDescent="0.25">
      <c r="A26" s="22" t="s">
        <v>14</v>
      </c>
      <c r="B26" s="59" t="s">
        <v>55</v>
      </c>
      <c r="C26" s="139"/>
      <c r="D26" s="7">
        <v>1</v>
      </c>
      <c r="E26" s="7"/>
      <c r="F26" s="7"/>
      <c r="G26" s="7"/>
      <c r="H26" s="7"/>
      <c r="I26" s="7"/>
      <c r="J26" s="7"/>
      <c r="K26" s="7"/>
      <c r="L26" s="7"/>
      <c r="M26" s="170"/>
      <c r="N26" s="154"/>
      <c r="O26" s="7">
        <v>1</v>
      </c>
      <c r="P26" s="139"/>
      <c r="Q26" s="3">
        <v>1</v>
      </c>
      <c r="R26" s="3"/>
      <c r="S26" s="3"/>
      <c r="T26" s="170"/>
      <c r="U26" s="154"/>
      <c r="V26" s="197">
        <v>1</v>
      </c>
      <c r="W26" s="228">
        <v>50</v>
      </c>
      <c r="X26" s="14"/>
      <c r="Y26" s="14"/>
      <c r="Z26" s="14"/>
      <c r="AA26" s="227"/>
      <c r="AB26" s="80"/>
    </row>
    <row r="27" spans="1:28" ht="87.95" customHeight="1" x14ac:dyDescent="0.25">
      <c r="A27" s="22" t="s">
        <v>14</v>
      </c>
      <c r="B27" s="59" t="s">
        <v>78</v>
      </c>
      <c r="C27" s="139"/>
      <c r="D27" s="7">
        <v>1</v>
      </c>
      <c r="E27" s="7"/>
      <c r="F27" s="7"/>
      <c r="G27" s="7"/>
      <c r="H27" s="7"/>
      <c r="I27" s="7"/>
      <c r="J27" s="7"/>
      <c r="K27" s="7"/>
      <c r="L27" s="7"/>
      <c r="M27" s="170"/>
      <c r="N27" s="154"/>
      <c r="O27" s="7">
        <v>1</v>
      </c>
      <c r="P27" s="139"/>
      <c r="Q27" s="3"/>
      <c r="R27" s="3"/>
      <c r="S27" s="3">
        <v>1</v>
      </c>
      <c r="T27" s="170"/>
      <c r="U27" s="154"/>
      <c r="V27" s="197">
        <v>1</v>
      </c>
      <c r="W27" s="228">
        <f>SUM(973/10)</f>
        <v>97.3</v>
      </c>
      <c r="X27" s="14">
        <f>SUM(34/10)</f>
        <v>3.4</v>
      </c>
      <c r="Y27" s="14"/>
      <c r="Z27" s="14"/>
      <c r="AA27" s="227"/>
      <c r="AB27" s="80"/>
    </row>
    <row r="28" spans="1:28" ht="87.95" customHeight="1" x14ac:dyDescent="0.25">
      <c r="A28" s="22"/>
      <c r="B28" s="48" t="s">
        <v>79</v>
      </c>
      <c r="C28" s="171"/>
      <c r="D28" s="7">
        <v>1</v>
      </c>
      <c r="E28" s="7"/>
      <c r="F28" s="7"/>
      <c r="G28" s="7"/>
      <c r="H28" s="7"/>
      <c r="I28" s="7"/>
      <c r="J28" s="7"/>
      <c r="K28" s="7"/>
      <c r="L28" s="7"/>
      <c r="M28" s="170"/>
      <c r="N28" s="154"/>
      <c r="O28" s="7">
        <v>1</v>
      </c>
      <c r="P28" s="139"/>
      <c r="Q28" s="3"/>
      <c r="R28" s="3"/>
      <c r="S28" s="3">
        <v>1</v>
      </c>
      <c r="T28" s="170"/>
      <c r="U28" s="154">
        <v>1</v>
      </c>
      <c r="V28" s="197">
        <v>1</v>
      </c>
      <c r="W28" s="228">
        <v>600</v>
      </c>
      <c r="X28" s="14">
        <v>2</v>
      </c>
      <c r="Y28" s="14">
        <v>250</v>
      </c>
      <c r="Z28" s="14"/>
      <c r="AA28" s="227"/>
      <c r="AB28" s="80"/>
    </row>
    <row r="29" spans="1:28" customFormat="1" ht="30" x14ac:dyDescent="0.25">
      <c r="A29" s="114" t="s">
        <v>14</v>
      </c>
      <c r="B29" s="147" t="s">
        <v>111</v>
      </c>
      <c r="C29" s="115"/>
      <c r="D29" s="116"/>
      <c r="E29" s="116"/>
      <c r="F29" s="116"/>
      <c r="G29" s="117"/>
      <c r="H29" s="117"/>
      <c r="I29" s="117">
        <v>1</v>
      </c>
      <c r="J29" s="117"/>
      <c r="K29" s="117"/>
      <c r="L29" s="117"/>
      <c r="M29" s="118"/>
      <c r="N29" s="119">
        <v>1</v>
      </c>
      <c r="O29" s="117">
        <v>1</v>
      </c>
      <c r="P29" s="191"/>
      <c r="Q29" s="116"/>
      <c r="R29" s="120"/>
      <c r="S29" s="116">
        <v>1</v>
      </c>
      <c r="T29" s="118"/>
      <c r="U29" s="120"/>
      <c r="V29" s="119">
        <v>1</v>
      </c>
      <c r="W29" s="229">
        <v>1</v>
      </c>
      <c r="X29" s="121">
        <v>100</v>
      </c>
      <c r="Y29" s="122"/>
      <c r="Z29" s="122"/>
      <c r="AA29" s="123"/>
      <c r="AB29" s="210"/>
    </row>
    <row r="30" spans="1:28" customFormat="1" ht="30" x14ac:dyDescent="0.25">
      <c r="A30" s="114" t="s">
        <v>14</v>
      </c>
      <c r="B30" s="148" t="s">
        <v>112</v>
      </c>
      <c r="C30" s="115"/>
      <c r="D30" s="116"/>
      <c r="E30" s="116"/>
      <c r="F30" s="116"/>
      <c r="G30" s="117"/>
      <c r="H30" s="117"/>
      <c r="I30" s="117">
        <v>1</v>
      </c>
      <c r="J30" s="117"/>
      <c r="K30" s="117"/>
      <c r="L30" s="117"/>
      <c r="M30" s="118"/>
      <c r="N30" s="119"/>
      <c r="O30" s="117">
        <v>1</v>
      </c>
      <c r="P30" s="191"/>
      <c r="Q30" s="116"/>
      <c r="R30" s="120">
        <v>1</v>
      </c>
      <c r="S30" s="116"/>
      <c r="T30" s="118"/>
      <c r="U30" s="120"/>
      <c r="V30" s="119"/>
      <c r="W30" s="229">
        <v>1</v>
      </c>
      <c r="X30" s="121">
        <v>12.5</v>
      </c>
      <c r="Y30" s="122"/>
      <c r="Z30" s="122"/>
      <c r="AA30" s="123"/>
      <c r="AB30" s="210" t="s">
        <v>113</v>
      </c>
    </row>
    <row r="31" spans="1:28" ht="87.95" customHeight="1" x14ac:dyDescent="0.25">
      <c r="A31" s="23" t="s">
        <v>16</v>
      </c>
      <c r="B31" s="31" t="s">
        <v>82</v>
      </c>
      <c r="C31" s="140"/>
      <c r="D31" s="8">
        <v>1</v>
      </c>
      <c r="E31" s="8"/>
      <c r="F31" s="8"/>
      <c r="G31" s="8"/>
      <c r="H31" s="8"/>
      <c r="I31" s="8"/>
      <c r="J31" s="8"/>
      <c r="K31" s="8"/>
      <c r="L31" s="8"/>
      <c r="M31" s="172"/>
      <c r="N31" s="155"/>
      <c r="O31" s="8">
        <v>1</v>
      </c>
      <c r="P31" s="140"/>
      <c r="Q31" s="4"/>
      <c r="R31" s="4"/>
      <c r="S31" s="4">
        <v>1</v>
      </c>
      <c r="T31" s="172"/>
      <c r="U31" s="155"/>
      <c r="V31" s="198">
        <v>1</v>
      </c>
      <c r="W31" s="230">
        <f>SUM(344/10)</f>
        <v>34.4</v>
      </c>
      <c r="X31" s="15">
        <f>SUM(34/10)</f>
        <v>3.4</v>
      </c>
      <c r="Y31" s="15"/>
      <c r="Z31" s="15"/>
      <c r="AA31" s="231"/>
      <c r="AB31" s="80" t="s">
        <v>116</v>
      </c>
    </row>
    <row r="32" spans="1:28" ht="87.95" customHeight="1" x14ac:dyDescent="0.25">
      <c r="A32" s="23" t="s">
        <v>16</v>
      </c>
      <c r="B32" s="31" t="s">
        <v>77</v>
      </c>
      <c r="C32" s="140"/>
      <c r="D32" s="8">
        <v>1</v>
      </c>
      <c r="E32" s="8"/>
      <c r="F32" s="8"/>
      <c r="G32" s="8"/>
      <c r="H32" s="8"/>
      <c r="I32" s="8"/>
      <c r="J32" s="8"/>
      <c r="K32" s="8"/>
      <c r="L32" s="8"/>
      <c r="M32" s="172"/>
      <c r="N32" s="155"/>
      <c r="O32" s="8">
        <v>1</v>
      </c>
      <c r="P32" s="140"/>
      <c r="Q32" s="4"/>
      <c r="R32" s="4"/>
      <c r="S32" s="4">
        <v>1</v>
      </c>
      <c r="T32" s="172"/>
      <c r="U32" s="155">
        <v>1</v>
      </c>
      <c r="V32" s="198">
        <v>1</v>
      </c>
      <c r="W32" s="230">
        <v>150</v>
      </c>
      <c r="X32" s="15">
        <v>4.7</v>
      </c>
      <c r="Y32" s="15"/>
      <c r="Z32" s="15"/>
      <c r="AA32" s="231"/>
      <c r="AB32" s="80"/>
    </row>
    <row r="33" spans="1:67" ht="87.95" customHeight="1" x14ac:dyDescent="0.25">
      <c r="A33" s="23" t="s">
        <v>16</v>
      </c>
      <c r="B33" s="31" t="s">
        <v>76</v>
      </c>
      <c r="C33" s="140"/>
      <c r="D33" s="8"/>
      <c r="E33" s="8"/>
      <c r="F33" s="8"/>
      <c r="G33" s="8"/>
      <c r="H33" s="8"/>
      <c r="I33" s="8"/>
      <c r="J33" s="8">
        <v>1</v>
      </c>
      <c r="K33" s="8"/>
      <c r="L33" s="8"/>
      <c r="M33" s="172"/>
      <c r="N33" s="155">
        <v>1</v>
      </c>
      <c r="O33" s="8"/>
      <c r="P33" s="140"/>
      <c r="Q33" s="4"/>
      <c r="R33" s="4"/>
      <c r="S33" s="4">
        <v>1</v>
      </c>
      <c r="T33" s="172"/>
      <c r="U33" s="155"/>
      <c r="V33" s="198">
        <v>1</v>
      </c>
      <c r="W33" s="230"/>
      <c r="X33" s="15">
        <v>105.2</v>
      </c>
      <c r="Y33" s="15"/>
      <c r="Z33" s="15"/>
      <c r="AA33" s="231"/>
      <c r="AB33" s="80"/>
    </row>
    <row r="34" spans="1:67" ht="87.95" customHeight="1" x14ac:dyDescent="0.25">
      <c r="A34" s="23" t="s">
        <v>16</v>
      </c>
      <c r="B34" s="31" t="s">
        <v>81</v>
      </c>
      <c r="C34" s="140">
        <v>1</v>
      </c>
      <c r="D34" s="8">
        <v>1</v>
      </c>
      <c r="E34" s="8">
        <v>1</v>
      </c>
      <c r="F34" s="8">
        <v>1</v>
      </c>
      <c r="G34" s="8"/>
      <c r="H34" s="8"/>
      <c r="I34" s="8">
        <v>1</v>
      </c>
      <c r="J34" s="8"/>
      <c r="K34" s="8"/>
      <c r="L34" s="8"/>
      <c r="M34" s="172"/>
      <c r="N34" s="155">
        <v>1</v>
      </c>
      <c r="O34" s="8"/>
      <c r="P34" s="140"/>
      <c r="Q34" s="4"/>
      <c r="R34" s="4"/>
      <c r="S34" s="4">
        <v>1</v>
      </c>
      <c r="T34" s="172"/>
      <c r="U34" s="155"/>
      <c r="V34" s="198">
        <v>1</v>
      </c>
      <c r="W34" s="230">
        <f>SUM(654.952075/17)</f>
        <v>38.526592647058827</v>
      </c>
      <c r="X34" s="15">
        <f>SUM(40.468583/17)</f>
        <v>2.3805048823529411</v>
      </c>
      <c r="Y34" s="15"/>
      <c r="Z34" s="15"/>
      <c r="AA34" s="231"/>
      <c r="AB34" s="80"/>
    </row>
    <row r="35" spans="1:67" s="61" customFormat="1" ht="87.95" customHeight="1" x14ac:dyDescent="0.25">
      <c r="A35" s="24" t="s">
        <v>15</v>
      </c>
      <c r="B35" s="57" t="s">
        <v>56</v>
      </c>
      <c r="C35" s="141"/>
      <c r="D35" s="9"/>
      <c r="E35" s="9"/>
      <c r="F35" s="9"/>
      <c r="G35" s="9"/>
      <c r="H35" s="9"/>
      <c r="I35" s="9"/>
      <c r="J35" s="9"/>
      <c r="K35" s="9"/>
      <c r="L35" s="9">
        <v>1</v>
      </c>
      <c r="M35" s="173"/>
      <c r="N35" s="156"/>
      <c r="O35" s="9">
        <v>1</v>
      </c>
      <c r="P35" s="141"/>
      <c r="Q35" s="5">
        <v>1</v>
      </c>
      <c r="R35" s="5"/>
      <c r="S35" s="5"/>
      <c r="T35" s="173"/>
      <c r="U35" s="156"/>
      <c r="V35" s="199">
        <v>1</v>
      </c>
      <c r="W35" s="232"/>
      <c r="X35" s="37">
        <v>3.889996</v>
      </c>
      <c r="Y35" s="16"/>
      <c r="Z35" s="16"/>
      <c r="AA35" s="233">
        <v>27.35</v>
      </c>
      <c r="AB35" s="81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</row>
    <row r="36" spans="1:67" ht="87.95" customHeight="1" x14ac:dyDescent="0.25">
      <c r="A36" s="24" t="s">
        <v>15</v>
      </c>
      <c r="B36" s="57" t="s">
        <v>57</v>
      </c>
      <c r="C36" s="141"/>
      <c r="D36" s="9"/>
      <c r="E36" s="9"/>
      <c r="F36" s="49"/>
      <c r="G36" s="9"/>
      <c r="H36" s="9">
        <v>1</v>
      </c>
      <c r="I36" s="9"/>
      <c r="J36" s="9"/>
      <c r="K36" s="9"/>
      <c r="L36" s="9"/>
      <c r="M36" s="173"/>
      <c r="N36" s="156"/>
      <c r="O36" s="9">
        <v>1</v>
      </c>
      <c r="P36" s="141"/>
      <c r="Q36" s="5">
        <v>1</v>
      </c>
      <c r="R36" s="5"/>
      <c r="S36" s="5"/>
      <c r="T36" s="173"/>
      <c r="U36" s="156"/>
      <c r="V36" s="199">
        <v>1</v>
      </c>
      <c r="W36" s="232" t="s">
        <v>67</v>
      </c>
      <c r="X36" s="36">
        <v>2.0931190000000002</v>
      </c>
      <c r="Y36" s="16"/>
      <c r="Z36" s="16"/>
      <c r="AA36" s="234">
        <v>5.4370000000000003</v>
      </c>
      <c r="AB36" s="80" t="s">
        <v>119</v>
      </c>
    </row>
    <row r="37" spans="1:67" ht="87.95" customHeight="1" x14ac:dyDescent="0.25">
      <c r="A37" s="24" t="s">
        <v>15</v>
      </c>
      <c r="B37" s="57" t="s">
        <v>58</v>
      </c>
      <c r="C37" s="141"/>
      <c r="D37" s="9"/>
      <c r="E37" s="9"/>
      <c r="F37" s="9"/>
      <c r="G37" s="9"/>
      <c r="H37" s="9"/>
      <c r="I37" s="9"/>
      <c r="J37" s="9"/>
      <c r="K37" s="9"/>
      <c r="L37" s="9">
        <v>1</v>
      </c>
      <c r="M37" s="173"/>
      <c r="N37" s="156"/>
      <c r="O37" s="9">
        <v>1</v>
      </c>
      <c r="P37" s="141"/>
      <c r="Q37" s="5">
        <v>1</v>
      </c>
      <c r="R37" s="5"/>
      <c r="S37" s="5"/>
      <c r="T37" s="173"/>
      <c r="U37" s="156"/>
      <c r="V37" s="199">
        <v>1</v>
      </c>
      <c r="W37" s="235"/>
      <c r="X37" s="36">
        <v>6.2126939999999999</v>
      </c>
      <c r="Y37" s="16"/>
      <c r="Z37" s="16"/>
      <c r="AA37" s="236">
        <v>0.59020499999999998</v>
      </c>
      <c r="AB37" s="80"/>
    </row>
    <row r="38" spans="1:67" s="63" customFormat="1" ht="87.95" customHeight="1" x14ac:dyDescent="0.25">
      <c r="A38" s="52" t="s">
        <v>17</v>
      </c>
      <c r="B38" s="62" t="s">
        <v>87</v>
      </c>
      <c r="C38" s="142"/>
      <c r="D38" s="53"/>
      <c r="E38" s="53"/>
      <c r="F38" s="53"/>
      <c r="G38" s="53"/>
      <c r="H38" s="53"/>
      <c r="I38" s="53"/>
      <c r="J38" s="53"/>
      <c r="K38" s="53"/>
      <c r="L38" s="53">
        <v>1</v>
      </c>
      <c r="M38" s="174"/>
      <c r="N38" s="157"/>
      <c r="O38" s="53">
        <v>1</v>
      </c>
      <c r="P38" s="142"/>
      <c r="Q38" s="54"/>
      <c r="R38" s="54"/>
      <c r="S38" s="54">
        <v>1</v>
      </c>
      <c r="T38" s="174"/>
      <c r="U38" s="157">
        <v>1</v>
      </c>
      <c r="V38" s="200">
        <v>1</v>
      </c>
      <c r="W38" s="237"/>
      <c r="X38" s="55">
        <v>2</v>
      </c>
      <c r="Y38" s="56"/>
      <c r="Z38" s="56"/>
      <c r="AA38" s="238"/>
      <c r="AB38" s="74"/>
    </row>
    <row r="39" spans="1:67" ht="87.95" customHeight="1" x14ac:dyDescent="0.25">
      <c r="A39" s="25" t="s">
        <v>18</v>
      </c>
      <c r="B39" s="50" t="s">
        <v>59</v>
      </c>
      <c r="C39" s="143"/>
      <c r="D39" s="10"/>
      <c r="E39" s="10"/>
      <c r="F39" s="10"/>
      <c r="G39" s="10"/>
      <c r="H39" s="10">
        <v>1</v>
      </c>
      <c r="I39" s="10"/>
      <c r="J39" s="10"/>
      <c r="K39" s="10"/>
      <c r="L39" s="10"/>
      <c r="M39" s="175"/>
      <c r="N39" s="158"/>
      <c r="O39" s="10">
        <v>1</v>
      </c>
      <c r="P39" s="143"/>
      <c r="Q39" s="6"/>
      <c r="R39" s="6"/>
      <c r="S39" s="6">
        <v>1</v>
      </c>
      <c r="T39" s="175"/>
      <c r="U39" s="158"/>
      <c r="V39" s="201">
        <v>1</v>
      </c>
      <c r="W39" s="239">
        <v>200</v>
      </c>
      <c r="X39" s="38"/>
      <c r="Y39" s="17"/>
      <c r="Z39" s="17"/>
      <c r="AA39" s="240"/>
      <c r="AB39" s="80"/>
    </row>
    <row r="40" spans="1:67" ht="87.95" customHeight="1" x14ac:dyDescent="0.25">
      <c r="A40" s="25" t="s">
        <v>18</v>
      </c>
      <c r="B40" s="50" t="s">
        <v>88</v>
      </c>
      <c r="C40" s="143"/>
      <c r="D40" s="10"/>
      <c r="E40" s="10"/>
      <c r="F40" s="10"/>
      <c r="G40" s="10"/>
      <c r="H40" s="10"/>
      <c r="I40" s="10"/>
      <c r="J40" s="10"/>
      <c r="K40" s="10"/>
      <c r="L40" s="10">
        <v>1</v>
      </c>
      <c r="M40" s="175"/>
      <c r="N40" s="158"/>
      <c r="O40" s="10">
        <v>1</v>
      </c>
      <c r="P40" s="143"/>
      <c r="Q40" s="6"/>
      <c r="R40" s="6"/>
      <c r="S40" s="6"/>
      <c r="T40" s="175">
        <v>1</v>
      </c>
      <c r="U40" s="158"/>
      <c r="V40" s="201"/>
      <c r="W40" s="239">
        <v>0</v>
      </c>
      <c r="X40" s="38">
        <v>0</v>
      </c>
      <c r="Y40" s="17">
        <v>0</v>
      </c>
      <c r="Z40" s="17">
        <v>0</v>
      </c>
      <c r="AA40" s="240">
        <v>0</v>
      </c>
      <c r="AB40" s="80" t="s">
        <v>90</v>
      </c>
    </row>
    <row r="41" spans="1:67" ht="87.95" customHeight="1" x14ac:dyDescent="0.25">
      <c r="A41" s="25" t="s">
        <v>18</v>
      </c>
      <c r="B41" s="50" t="s">
        <v>60</v>
      </c>
      <c r="C41" s="143"/>
      <c r="D41" s="10"/>
      <c r="E41" s="10"/>
      <c r="F41" s="10">
        <v>1</v>
      </c>
      <c r="G41" s="10"/>
      <c r="H41" s="10"/>
      <c r="I41" s="10"/>
      <c r="J41" s="10"/>
      <c r="K41" s="10"/>
      <c r="L41" s="10"/>
      <c r="M41" s="175"/>
      <c r="N41" s="158"/>
      <c r="O41" s="10">
        <v>1</v>
      </c>
      <c r="P41" s="143"/>
      <c r="Q41" s="6"/>
      <c r="R41" s="6"/>
      <c r="S41" s="6"/>
      <c r="T41" s="175">
        <v>1</v>
      </c>
      <c r="U41" s="158">
        <v>1</v>
      </c>
      <c r="V41" s="201"/>
      <c r="W41" s="239"/>
      <c r="X41" s="38"/>
      <c r="Y41" s="17"/>
      <c r="Z41" s="17"/>
      <c r="AA41" s="240"/>
      <c r="AB41" s="80" t="s">
        <v>117</v>
      </c>
    </row>
    <row r="42" spans="1:67" ht="87.95" customHeight="1" thickBot="1" x14ac:dyDescent="0.3">
      <c r="A42" s="25" t="s">
        <v>18</v>
      </c>
      <c r="B42" s="50" t="s">
        <v>61</v>
      </c>
      <c r="C42" s="143"/>
      <c r="D42" s="10"/>
      <c r="E42" s="10"/>
      <c r="F42" s="10">
        <v>1</v>
      </c>
      <c r="G42" s="10"/>
      <c r="H42" s="10"/>
      <c r="I42" s="10"/>
      <c r="J42" s="10"/>
      <c r="K42" s="10"/>
      <c r="L42" s="10"/>
      <c r="M42" s="175"/>
      <c r="N42" s="158">
        <v>1</v>
      </c>
      <c r="O42" s="10"/>
      <c r="P42" s="143"/>
      <c r="Q42" s="6"/>
      <c r="R42" s="6"/>
      <c r="S42" s="6"/>
      <c r="T42" s="175">
        <v>1</v>
      </c>
      <c r="U42" s="158">
        <v>1</v>
      </c>
      <c r="V42" s="201"/>
      <c r="W42" s="239">
        <v>8.3699999999999992</v>
      </c>
      <c r="X42" s="38"/>
      <c r="Y42" s="17"/>
      <c r="Z42" s="17"/>
      <c r="AA42" s="240"/>
      <c r="AB42" s="80" t="s">
        <v>91</v>
      </c>
    </row>
    <row r="43" spans="1:67" ht="87.95" customHeight="1" x14ac:dyDescent="0.25">
      <c r="A43" s="25" t="s">
        <v>18</v>
      </c>
      <c r="B43" s="50" t="s">
        <v>62</v>
      </c>
      <c r="C43" s="143"/>
      <c r="D43" s="10">
        <v>1</v>
      </c>
      <c r="E43" s="10"/>
      <c r="F43" s="10"/>
      <c r="G43" s="10"/>
      <c r="H43" s="10"/>
      <c r="I43" s="10"/>
      <c r="J43" s="10"/>
      <c r="K43" s="10"/>
      <c r="L43" s="10"/>
      <c r="M43" s="175"/>
      <c r="N43" s="158"/>
      <c r="O43" s="10">
        <v>1</v>
      </c>
      <c r="P43" s="143"/>
      <c r="Q43" s="6"/>
      <c r="R43" s="6"/>
      <c r="S43" s="6">
        <v>1</v>
      </c>
      <c r="T43" s="175"/>
      <c r="U43" s="158"/>
      <c r="V43" s="201">
        <v>1</v>
      </c>
      <c r="W43" s="239">
        <v>585.4</v>
      </c>
      <c r="X43" s="38">
        <v>897.2</v>
      </c>
      <c r="Y43" s="17"/>
      <c r="Z43" s="17">
        <v>921.8</v>
      </c>
      <c r="AA43" s="240"/>
      <c r="AB43" s="82" t="s">
        <v>92</v>
      </c>
      <c r="AC43" s="75"/>
    </row>
    <row r="44" spans="1:67" ht="87.95" customHeight="1" x14ac:dyDescent="0.25">
      <c r="A44" s="25" t="s">
        <v>18</v>
      </c>
      <c r="B44" s="50" t="s">
        <v>60</v>
      </c>
      <c r="C44" s="143"/>
      <c r="D44" s="10"/>
      <c r="E44" s="10"/>
      <c r="F44" s="10"/>
      <c r="G44" s="10"/>
      <c r="H44" s="10"/>
      <c r="I44" s="10"/>
      <c r="J44" s="10"/>
      <c r="K44" s="10"/>
      <c r="L44" s="10">
        <v>1</v>
      </c>
      <c r="M44" s="175"/>
      <c r="N44" s="158"/>
      <c r="O44" s="10">
        <v>1</v>
      </c>
      <c r="P44" s="143"/>
      <c r="Q44" s="6"/>
      <c r="R44" s="6"/>
      <c r="S44" s="6"/>
      <c r="T44" s="175">
        <v>1</v>
      </c>
      <c r="U44" s="158">
        <v>1</v>
      </c>
      <c r="V44" s="201"/>
      <c r="W44" s="241">
        <v>4</v>
      </c>
      <c r="X44" s="38"/>
      <c r="Y44" s="17"/>
      <c r="Z44" s="17"/>
      <c r="AA44" s="240"/>
      <c r="AB44" s="83" t="s">
        <v>93</v>
      </c>
      <c r="AC44" s="76">
        <v>40</v>
      </c>
    </row>
    <row r="45" spans="1:67" ht="87.95" customHeight="1" x14ac:dyDescent="0.25">
      <c r="A45" s="25" t="s">
        <v>18</v>
      </c>
      <c r="B45" s="50" t="s">
        <v>63</v>
      </c>
      <c r="C45" s="143">
        <v>1</v>
      </c>
      <c r="D45" s="10"/>
      <c r="E45" s="10"/>
      <c r="F45" s="10"/>
      <c r="G45" s="10"/>
      <c r="H45" s="10"/>
      <c r="I45" s="10"/>
      <c r="J45" s="10"/>
      <c r="K45" s="10"/>
      <c r="L45" s="10"/>
      <c r="M45" s="175"/>
      <c r="N45" s="158">
        <v>1</v>
      </c>
      <c r="O45" s="10"/>
      <c r="P45" s="143"/>
      <c r="Q45" s="6"/>
      <c r="R45" s="6"/>
      <c r="S45" s="6"/>
      <c r="T45" s="175">
        <v>1</v>
      </c>
      <c r="U45" s="158">
        <v>1</v>
      </c>
      <c r="V45" s="201"/>
      <c r="W45" s="239">
        <v>100</v>
      </c>
      <c r="X45" s="39">
        <v>50</v>
      </c>
      <c r="Y45" s="17"/>
      <c r="Z45" s="17">
        <v>30</v>
      </c>
      <c r="AA45" s="240"/>
      <c r="AB45" s="84" t="s">
        <v>94</v>
      </c>
      <c r="AC45" s="77"/>
    </row>
    <row r="46" spans="1:67" ht="87.95" customHeight="1" x14ac:dyDescent="0.25">
      <c r="A46" s="25" t="s">
        <v>18</v>
      </c>
      <c r="B46" s="50" t="s">
        <v>64</v>
      </c>
      <c r="C46" s="143">
        <v>1</v>
      </c>
      <c r="D46" s="10"/>
      <c r="E46" s="10"/>
      <c r="F46" s="10"/>
      <c r="G46" s="10"/>
      <c r="H46" s="10"/>
      <c r="I46" s="10"/>
      <c r="J46" s="10"/>
      <c r="K46" s="10"/>
      <c r="L46" s="10"/>
      <c r="M46" s="175"/>
      <c r="N46" s="158"/>
      <c r="O46" s="10">
        <v>1</v>
      </c>
      <c r="P46" s="143"/>
      <c r="Q46" s="6"/>
      <c r="R46" s="6"/>
      <c r="S46" s="6"/>
      <c r="T46" s="175">
        <v>1</v>
      </c>
      <c r="U46" s="158">
        <v>1</v>
      </c>
      <c r="V46" s="201"/>
      <c r="W46" s="239">
        <v>8.3000000000000007</v>
      </c>
      <c r="X46" s="38"/>
      <c r="Y46" s="17"/>
      <c r="Z46" s="17">
        <v>15.5</v>
      </c>
      <c r="AA46" s="240"/>
      <c r="AB46" s="83" t="s">
        <v>95</v>
      </c>
      <c r="AC46" s="76"/>
    </row>
    <row r="47" spans="1:67" ht="87.95" customHeight="1" x14ac:dyDescent="0.25">
      <c r="A47" s="25" t="s">
        <v>18</v>
      </c>
      <c r="B47" s="50" t="s">
        <v>65</v>
      </c>
      <c r="C47" s="143"/>
      <c r="D47" s="10"/>
      <c r="E47" s="10"/>
      <c r="F47" s="10"/>
      <c r="G47" s="10"/>
      <c r="H47" s="10">
        <v>1</v>
      </c>
      <c r="I47" s="10"/>
      <c r="J47" s="10"/>
      <c r="K47" s="10"/>
      <c r="L47" s="10"/>
      <c r="M47" s="175"/>
      <c r="N47" s="158"/>
      <c r="O47" s="10">
        <v>1</v>
      </c>
      <c r="P47" s="143"/>
      <c r="Q47" s="6"/>
      <c r="R47" s="6"/>
      <c r="S47" s="6"/>
      <c r="T47" s="175">
        <v>1</v>
      </c>
      <c r="U47" s="158">
        <v>1</v>
      </c>
      <c r="V47" s="201"/>
      <c r="W47" s="239">
        <v>8.32</v>
      </c>
      <c r="X47" s="38"/>
      <c r="Y47" s="17"/>
      <c r="Z47" s="17"/>
      <c r="AA47" s="240"/>
      <c r="AB47" s="86" t="s">
        <v>96</v>
      </c>
      <c r="AC47" s="77"/>
    </row>
    <row r="48" spans="1:67" ht="87.95" customHeight="1" thickBot="1" x14ac:dyDescent="0.3">
      <c r="A48" s="25" t="s">
        <v>18</v>
      </c>
      <c r="B48" s="51" t="s">
        <v>66</v>
      </c>
      <c r="C48" s="143"/>
      <c r="D48" s="10">
        <v>1</v>
      </c>
      <c r="E48" s="10"/>
      <c r="F48" s="10"/>
      <c r="G48" s="10"/>
      <c r="H48" s="10"/>
      <c r="I48" s="10"/>
      <c r="J48" s="10"/>
      <c r="K48" s="10"/>
      <c r="L48" s="10"/>
      <c r="M48" s="175"/>
      <c r="N48" s="158"/>
      <c r="O48" s="10">
        <v>1</v>
      </c>
      <c r="P48" s="144"/>
      <c r="Q48" s="32"/>
      <c r="R48" s="32"/>
      <c r="S48" s="32"/>
      <c r="T48" s="192">
        <v>1</v>
      </c>
      <c r="U48" s="185"/>
      <c r="V48" s="202">
        <v>1</v>
      </c>
      <c r="W48" s="239">
        <v>741.2</v>
      </c>
      <c r="X48" s="38"/>
      <c r="Y48" s="17"/>
      <c r="Z48" s="17">
        <v>62.3</v>
      </c>
      <c r="AA48" s="240"/>
      <c r="AB48" s="85" t="s">
        <v>97</v>
      </c>
    </row>
    <row r="49" spans="1:28" s="47" customFormat="1" ht="87.95" customHeight="1" thickBot="1" x14ac:dyDescent="0.3">
      <c r="A49" s="130" t="s">
        <v>42</v>
      </c>
      <c r="B49" s="131"/>
      <c r="C49" s="176">
        <f>SUM(C3:C47)</f>
        <v>9</v>
      </c>
      <c r="D49" s="126">
        <f>SUM(D3:D48)</f>
        <v>17</v>
      </c>
      <c r="E49" s="126">
        <f t="shared" ref="E49:O49" si="0">SUM(E3:E48)</f>
        <v>1</v>
      </c>
      <c r="F49" s="126">
        <f t="shared" si="0"/>
        <v>6</v>
      </c>
      <c r="G49" s="126">
        <f t="shared" si="0"/>
        <v>0</v>
      </c>
      <c r="H49" s="126">
        <f t="shared" si="0"/>
        <v>3</v>
      </c>
      <c r="I49" s="126">
        <f t="shared" si="0"/>
        <v>5</v>
      </c>
      <c r="J49" s="126">
        <f t="shared" si="0"/>
        <v>2</v>
      </c>
      <c r="K49" s="126">
        <f t="shared" si="0"/>
        <v>3</v>
      </c>
      <c r="L49" s="126">
        <f t="shared" si="0"/>
        <v>5</v>
      </c>
      <c r="M49" s="177">
        <f t="shared" si="0"/>
        <v>1</v>
      </c>
      <c r="N49" s="159">
        <f t="shared" si="0"/>
        <v>12</v>
      </c>
      <c r="O49" s="181">
        <f t="shared" si="0"/>
        <v>36</v>
      </c>
      <c r="P49" s="193">
        <f>SUM(M3:M47)</f>
        <v>1</v>
      </c>
      <c r="Q49" s="127">
        <f>SUM(N3:N47)</f>
        <v>12</v>
      </c>
      <c r="R49" s="127">
        <f t="shared" ref="R49:AA49" si="1">SUM(R3:R48)</f>
        <v>3</v>
      </c>
      <c r="S49" s="127">
        <f t="shared" si="1"/>
        <v>19</v>
      </c>
      <c r="T49" s="194">
        <f t="shared" si="1"/>
        <v>13</v>
      </c>
      <c r="U49" s="186">
        <f t="shared" si="1"/>
        <v>20</v>
      </c>
      <c r="V49" s="203">
        <f t="shared" si="1"/>
        <v>30</v>
      </c>
      <c r="W49" s="242">
        <f t="shared" si="1"/>
        <v>38406.109148680691</v>
      </c>
      <c r="X49" s="128">
        <f t="shared" si="1"/>
        <v>2244.1063138823529</v>
      </c>
      <c r="Y49" s="128">
        <f t="shared" si="1"/>
        <v>318.609735277075</v>
      </c>
      <c r="Z49" s="129">
        <f t="shared" si="1"/>
        <v>1057.6271644618751</v>
      </c>
      <c r="AA49" s="243">
        <f t="shared" si="1"/>
        <v>2499.9733230000002</v>
      </c>
      <c r="AB49" s="73"/>
    </row>
    <row r="50" spans="1:28" ht="45.95" customHeight="1" x14ac:dyDescent="0.25"/>
    <row r="51" spans="1:28" ht="14.1" customHeight="1" x14ac:dyDescent="0.25">
      <c r="A51" s="79" t="s">
        <v>19</v>
      </c>
    </row>
    <row r="52" spans="1:28" ht="14.1" customHeight="1" x14ac:dyDescent="0.25">
      <c r="A52" s="65" t="s">
        <v>12</v>
      </c>
      <c r="B52" s="58" t="s">
        <v>20</v>
      </c>
    </row>
    <row r="53" spans="1:28" ht="14.1" customHeight="1" x14ac:dyDescent="0.25">
      <c r="A53" s="66" t="s">
        <v>13</v>
      </c>
      <c r="B53" s="58" t="s">
        <v>21</v>
      </c>
    </row>
    <row r="54" spans="1:28" ht="14.1" customHeight="1" x14ac:dyDescent="0.25">
      <c r="A54" s="67" t="s">
        <v>14</v>
      </c>
      <c r="B54" s="58" t="s">
        <v>22</v>
      </c>
    </row>
    <row r="55" spans="1:28" ht="14.1" customHeight="1" x14ac:dyDescent="0.25">
      <c r="A55" s="68" t="s">
        <v>16</v>
      </c>
      <c r="B55" s="58" t="s">
        <v>23</v>
      </c>
    </row>
    <row r="56" spans="1:28" ht="14.1" customHeight="1" x14ac:dyDescent="0.25">
      <c r="A56" s="69" t="s">
        <v>15</v>
      </c>
      <c r="B56" s="58" t="s">
        <v>26</v>
      </c>
    </row>
    <row r="57" spans="1:28" ht="14.1" customHeight="1" x14ac:dyDescent="0.25">
      <c r="A57" s="78" t="s">
        <v>17</v>
      </c>
      <c r="B57" s="58" t="s">
        <v>24</v>
      </c>
    </row>
    <row r="58" spans="1:28" ht="14.1" customHeight="1" x14ac:dyDescent="0.25">
      <c r="A58" s="70" t="s">
        <v>18</v>
      </c>
      <c r="B58" s="58" t="s">
        <v>25</v>
      </c>
    </row>
    <row r="59" spans="1:28" ht="14.1" customHeight="1" x14ac:dyDescent="0.25">
      <c r="A59" s="64" t="s">
        <v>32</v>
      </c>
      <c r="B59" s="58" t="s">
        <v>35</v>
      </c>
    </row>
    <row r="60" spans="1:28" ht="14.1" customHeight="1" x14ac:dyDescent="0.25">
      <c r="A60" s="64" t="s">
        <v>43</v>
      </c>
      <c r="B60" s="58" t="s">
        <v>44</v>
      </c>
    </row>
    <row r="61" spans="1:28" ht="14.1" customHeight="1" x14ac:dyDescent="0.25">
      <c r="A61" s="71" t="s">
        <v>83</v>
      </c>
      <c r="B61" s="58" t="s">
        <v>85</v>
      </c>
    </row>
    <row r="62" spans="1:28" ht="14.1" customHeight="1" x14ac:dyDescent="0.25">
      <c r="A62" s="64" t="s">
        <v>84</v>
      </c>
      <c r="B62" s="58" t="s">
        <v>86</v>
      </c>
    </row>
    <row r="64" spans="1:28" ht="87.95" customHeight="1" x14ac:dyDescent="0.25"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</row>
  </sheetData>
  <sortState xmlns:xlrd2="http://schemas.microsoft.com/office/spreadsheetml/2017/richdata2" ref="A31:BO34">
    <sortCondition ref="B31:B34"/>
  </sortState>
  <mergeCells count="6">
    <mergeCell ref="A49:B49"/>
    <mergeCell ref="N1:O1"/>
    <mergeCell ref="U1:V1"/>
    <mergeCell ref="W1:AA1"/>
    <mergeCell ref="C1:M1"/>
    <mergeCell ref="P1:T1"/>
  </mergeCells>
  <hyperlinks>
    <hyperlink ref="B18" r:id="rId1" xr:uid="{00000000-0004-0000-0000-000000000000}"/>
    <hyperlink ref="B19" r:id="rId2" display="https://www.climateinvestmentfunds.org/projects/wind-power-development-project" xr:uid="{00000000-0004-0000-0000-000001000000}"/>
    <hyperlink ref="B3" r:id="rId3" display="https://www.afdb.org/en/projects-and-operations/p-eg-ff0-012" xr:uid="{00000000-0004-0000-0000-000002000000}"/>
    <hyperlink ref="B4" r:id="rId4" display="https://www.afdb.org/en/projects-and-operations/p-eg-ff0-010" xr:uid="{00000000-0004-0000-0000-000003000000}"/>
    <hyperlink ref="B5" r:id="rId5" display="https://www.afdb.org/en/projects-and-operations/p-eg-ff0-011" xr:uid="{00000000-0004-0000-0000-000004000000}"/>
    <hyperlink ref="B6" r:id="rId6" display="https://www.afdb.org/en/projects-and-operations/p-eg-aac-025" xr:uid="{00000000-0004-0000-0000-000005000000}"/>
    <hyperlink ref="B7" r:id="rId7" display="https://www.afdb.org/en/projects-and-operations/p-eg-k00-009" xr:uid="{00000000-0004-0000-0000-000006000000}"/>
    <hyperlink ref="B8" r:id="rId8" display="https://www.afdb.org/en/projects-and-operations/p-eg-az0-005" xr:uid="{00000000-0004-0000-0000-000007000000}"/>
    <hyperlink ref="B9" r:id="rId9" display="https://www.afdb.org/en/projects-and-operations/p-eg-aac-019" xr:uid="{00000000-0004-0000-0000-000008000000}"/>
    <hyperlink ref="B10" r:id="rId10" display="https://www.afdb.org/en/projects-and-operations/p-eg-aac-017" xr:uid="{00000000-0004-0000-0000-000009000000}"/>
    <hyperlink ref="B20" r:id="rId11" tooltip="GrCF2 -W2: CML2: Sustainable Urban Transport Loan" display="https://www.ebrd.com/work-with-us/projects/psd/52385.html" xr:uid="{00000000-0004-0000-0000-00000A000000}"/>
    <hyperlink ref="B21" r:id="rId12" tooltip="GrCF2W2 - Alexandria Metro" display="https://www.ebrd.com/work-with-us/projects/psd/49905.html" xr:uid="{00000000-0004-0000-0000-00000B000000}"/>
    <hyperlink ref="B22" r:id="rId13" tooltip="NBE- Green SME Loan II" display="https://www.ebrd.com/work-with-us/projects/psd/52845.html" xr:uid="{00000000-0004-0000-0000-00000C000000}"/>
    <hyperlink ref="B23" r:id="rId14" tooltip="Kom Ombo EBL" display="https://www.ebrd.com/work-with-us/projects/psd/52451.html" xr:uid="{00000000-0004-0000-0000-00000D000000}"/>
    <hyperlink ref="B24" r:id="rId15" tooltip="Alexandria Refinery Green Project" display="https://www.ebrd.com/work-with-us/projects/psd/51018.html" xr:uid="{00000000-0004-0000-0000-00000E000000}"/>
    <hyperlink ref="B25" r:id="rId16" tooltip="Kom Ombo" display="https://www.ebrd.com/work-with-us/projects/psd/51664.html" xr:uid="{00000000-0004-0000-0000-00000F000000}"/>
    <hyperlink ref="B26" r:id="rId17" tooltip="Gulf of Suez Wind II" display="https://www.ebrd.com/work-with-us/projects/psd/51509.html" xr:uid="{00000000-0004-0000-0000-000010000000}"/>
    <hyperlink ref="B35" r:id="rId18" display="https://www.thegef.org/project/greening-hurghada" xr:uid="{00000000-0004-0000-0000-000011000000}"/>
    <hyperlink ref="B36" r:id="rId19" display="https://www.thegef.org/project/seventh-operational-phase-gef-small-grants-programme-egypt" xr:uid="{00000000-0004-0000-0000-000012000000}"/>
    <hyperlink ref="B37" r:id="rId20" display="https://www.thegef.org/project/green-sharm-el-sheikh" xr:uid="{00000000-0004-0000-0000-000013000000}"/>
    <hyperlink ref="B31" r:id="rId21" display="FP025: GCF-EBRD SEFF Co-financing Programme" xr:uid="{794CADF4-CC1C-4A6A-AF38-94BB1412C975}"/>
    <hyperlink ref="B33" r:id="rId22" xr:uid="{47752657-1753-43A5-82A8-2C5696C425DA}"/>
    <hyperlink ref="B34" r:id="rId23" display="FP095: Transforming Financial Systems for Climate" xr:uid="{21ABFB09-A78E-4C46-963D-E79891F57EA2}"/>
    <hyperlink ref="B31:B32" r:id="rId24" location="overview" display="FP025: GCF-EBRD SEFF Co-financing Programme (multicountry)" xr:uid="{B150EBB3-B44C-4B5D-92D1-F3E0C72DF3D7}"/>
    <hyperlink ref="B32" r:id="rId25" xr:uid="{B8DDA84E-D4A2-4FD6-8DD8-EB2E492F271B}"/>
    <hyperlink ref="B28" r:id="rId26" location="overview" display="FP025: GCF-EBRD SEFF Co-financing Programme (multicountry)" xr:uid="{59A3C1B9-EEFC-495C-BB25-CF9D190898CC}"/>
    <hyperlink ref="B38" r:id="rId27" xr:uid="{BD1E8476-7E19-4F5A-A8FF-56DDE3DE90D9}"/>
    <hyperlink ref="B39" r:id="rId28" xr:uid="{073A3B6A-8C2E-4FCF-A820-95E45F75BF3B}"/>
    <hyperlink ref="B40" r:id="rId29" xr:uid="{7428C035-10BB-4A65-B0D8-09EBAA92CC8F}"/>
    <hyperlink ref="B41" r:id="rId30" xr:uid="{A12B1D16-71AE-460C-8A07-E85A009C8C16}"/>
    <hyperlink ref="B42" r:id="rId31" xr:uid="{27A453F3-B9A7-45FC-B9CF-C22D0F25830F}"/>
    <hyperlink ref="B43" r:id="rId32" xr:uid="{09F4785D-E4A5-41D0-B0B5-0069203E1FBC}"/>
    <hyperlink ref="B44" r:id="rId33" xr:uid="{20F3DF4C-F521-4D4C-8A6F-C15D1A65C62A}"/>
    <hyperlink ref="B45" r:id="rId34" xr:uid="{9313DB3A-32F7-4F0E-96CB-CE68E35B9C97}"/>
    <hyperlink ref="B46" r:id="rId35" display="https://projects.worldbank.org/en/projects-operations/project-detail/P116230" xr:uid="{036ED344-793E-40CA-9D94-7251F57077B4}"/>
    <hyperlink ref="B47" r:id="rId36" xr:uid="{2276ECE9-31BE-43B1-8FB2-0D271D9E8F3E}"/>
    <hyperlink ref="B48" r:id="rId37" xr:uid="{2B256CBF-68BD-4DDF-AF94-C39F3F497F21}"/>
    <hyperlink ref="B12" r:id="rId38" xr:uid="{769694E8-AEE7-4298-9D94-00BA25F8AFBB}"/>
    <hyperlink ref="B13" r:id="rId39" display="Egypt - Water Recycling in Agriculture Project - Gabel el Asfer Stage III (MIC TAF)" xr:uid="{B89567C5-002E-42B1-BED4-331F6A89D64E}"/>
    <hyperlink ref="B14" r:id="rId40" display="Egypt - Integrated Rural Sanitation in Upper Egypt - IPR" xr:uid="{1BE3FF29-A499-4A2C-A94F-0CB097E4C70B}"/>
    <hyperlink ref="B15" r:id="rId41" display="https://projectsportal.afdb.org/dataportal/VProject/show/P-EG-EBA-003" xr:uid="{F4211EC4-99C0-4A68-841F-8A2754D09609}"/>
    <hyperlink ref="B16" r:id="rId42" display="Egypt - Suez Thermal Power Project – IPR" xr:uid="{F8AE9A85-93D3-4CD5-8190-6DC9D6C5D8FE}"/>
    <hyperlink ref="B17" r:id="rId43" display="Egypt - Electricity and Green Growth Support Program (EGGSP)" xr:uid="{A97C3B4C-6043-42C5-906D-3EF19C5F2A5C}"/>
    <hyperlink ref="B29" r:id="rId44" xr:uid="{EEDB12F5-392C-4F8D-812B-967614BE54F1}"/>
    <hyperlink ref="B30" r:id="rId45" xr:uid="{CE6074FD-E35B-4B96-BD9D-94E6AADC8938}"/>
    <hyperlink ref="AB7" r:id="rId46" display="EoP March 2020" xr:uid="{B9EABD2C-6D27-4965-B5B5-EDD8991E705A}"/>
  </hyperlinks>
  <pageMargins left="0.7" right="0.7" top="0.75" bottom="0.75" header="0.3" footer="0.3"/>
  <pageSetup orientation="portrait" r:id="rId4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96548-333F-4969-AD9C-12D9BC0ACA64}">
  <dimension ref="A1:BO42"/>
  <sheetViews>
    <sheetView topLeftCell="A18" workbookViewId="0">
      <selection activeCell="C21" sqref="C21:M23"/>
    </sheetView>
  </sheetViews>
  <sheetFormatPr defaultColWidth="8.7109375" defaultRowHeight="15" x14ac:dyDescent="0.25"/>
  <cols>
    <col min="1" max="1" width="10.5703125" style="64" customWidth="1"/>
    <col min="2" max="2" width="16.5703125" style="58" customWidth="1"/>
    <col min="3" max="3" width="17.7109375" style="58" customWidth="1"/>
    <col min="4" max="5" width="12" style="58" customWidth="1"/>
    <col min="6" max="7" width="13" style="58" customWidth="1"/>
    <col min="8" max="10" width="14.28515625" style="58" customWidth="1"/>
    <col min="11" max="11" width="21.28515625" style="58" customWidth="1"/>
    <col min="12" max="12" width="12.140625" style="58" customWidth="1"/>
    <col min="13" max="14" width="11.5703125" style="58" customWidth="1"/>
    <col min="15" max="15" width="10" style="58" customWidth="1"/>
    <col min="16" max="16" width="12.5703125" style="58" customWidth="1"/>
    <col min="17" max="18" width="15" style="58" customWidth="1"/>
    <col min="19" max="22" width="10.5703125" style="58" customWidth="1"/>
    <col min="23" max="23" width="22.42578125" style="58" customWidth="1"/>
    <col min="24" max="24" width="18.42578125" style="58" customWidth="1"/>
    <col min="25" max="25" width="10.5703125" style="58" customWidth="1"/>
    <col min="26" max="26" width="18.85546875" style="58" customWidth="1"/>
    <col min="27" max="27" width="24.140625" style="58" customWidth="1"/>
    <col min="28" max="28" width="39.42578125" style="85" customWidth="1"/>
    <col min="29" max="16384" width="8.7109375" style="58"/>
  </cols>
  <sheetData>
    <row r="1" spans="1:28" s="47" customFormat="1" ht="87.95" customHeight="1" thickBot="1" x14ac:dyDescent="0.3">
      <c r="A1" s="124" t="s">
        <v>7</v>
      </c>
      <c r="B1" s="146" t="s">
        <v>0</v>
      </c>
      <c r="C1" s="160" t="s">
        <v>9</v>
      </c>
      <c r="D1" s="134"/>
      <c r="E1" s="134"/>
      <c r="F1" s="134"/>
      <c r="G1" s="134"/>
      <c r="H1" s="134"/>
      <c r="I1" s="134"/>
      <c r="J1" s="134"/>
      <c r="K1" s="134"/>
      <c r="L1" s="134"/>
      <c r="M1" s="161"/>
      <c r="N1" s="149" t="s">
        <v>41</v>
      </c>
      <c r="O1" s="134"/>
      <c r="P1" s="160" t="s">
        <v>36</v>
      </c>
      <c r="Q1" s="134"/>
      <c r="R1" s="134"/>
      <c r="S1" s="134"/>
      <c r="T1" s="161"/>
      <c r="U1" s="182" t="s">
        <v>8</v>
      </c>
      <c r="V1" s="132"/>
      <c r="W1" s="211" t="s">
        <v>34</v>
      </c>
      <c r="X1" s="133"/>
      <c r="Y1" s="133"/>
      <c r="Z1" s="133"/>
      <c r="AA1" s="212"/>
      <c r="AB1" s="125" t="s">
        <v>89</v>
      </c>
    </row>
    <row r="2" spans="1:28" s="47" customFormat="1" ht="87.95" customHeight="1" thickBot="1" x14ac:dyDescent="0.3">
      <c r="A2" s="41" t="s">
        <v>6</v>
      </c>
      <c r="B2" s="42" t="s">
        <v>29</v>
      </c>
      <c r="C2" s="162" t="s">
        <v>70</v>
      </c>
      <c r="D2" s="43" t="s">
        <v>1</v>
      </c>
      <c r="E2" s="43" t="s">
        <v>80</v>
      </c>
      <c r="F2" s="43" t="s">
        <v>32</v>
      </c>
      <c r="G2" s="40" t="s">
        <v>75</v>
      </c>
      <c r="H2" s="43" t="s">
        <v>68</v>
      </c>
      <c r="I2" s="40" t="s">
        <v>71</v>
      </c>
      <c r="J2" s="40" t="s">
        <v>74</v>
      </c>
      <c r="K2" s="40" t="s">
        <v>72</v>
      </c>
      <c r="L2" s="43" t="s">
        <v>69</v>
      </c>
      <c r="M2" s="163" t="s">
        <v>33</v>
      </c>
      <c r="N2" s="150" t="s">
        <v>27</v>
      </c>
      <c r="O2" s="43" t="s">
        <v>28</v>
      </c>
      <c r="P2" s="187" t="s">
        <v>37</v>
      </c>
      <c r="Q2" s="44" t="s">
        <v>38</v>
      </c>
      <c r="R2" s="44" t="s">
        <v>73</v>
      </c>
      <c r="S2" s="44" t="s">
        <v>39</v>
      </c>
      <c r="T2" s="163" t="s">
        <v>40</v>
      </c>
      <c r="U2" s="183" t="s">
        <v>10</v>
      </c>
      <c r="V2" s="45" t="s">
        <v>11</v>
      </c>
      <c r="W2" s="213" t="s">
        <v>2</v>
      </c>
      <c r="X2" s="46" t="s">
        <v>3</v>
      </c>
      <c r="Y2" s="46" t="s">
        <v>4</v>
      </c>
      <c r="Z2" s="46" t="s">
        <v>5</v>
      </c>
      <c r="AA2" s="214" t="s">
        <v>33</v>
      </c>
      <c r="AB2" s="113"/>
    </row>
    <row r="3" spans="1:28" ht="87.95" customHeight="1" x14ac:dyDescent="0.25">
      <c r="A3" s="20" t="s">
        <v>12</v>
      </c>
      <c r="B3" s="28" t="s">
        <v>102</v>
      </c>
      <c r="C3" s="164"/>
      <c r="D3" s="35">
        <v>1</v>
      </c>
      <c r="E3" s="35"/>
      <c r="F3" s="35"/>
      <c r="G3" s="35"/>
      <c r="H3" s="35"/>
      <c r="I3" s="35"/>
      <c r="J3" s="35"/>
      <c r="K3" s="35"/>
      <c r="L3" s="35"/>
      <c r="M3" s="165"/>
      <c r="N3" s="151"/>
      <c r="O3" s="178">
        <v>1</v>
      </c>
      <c r="P3" s="188"/>
      <c r="Q3" s="34"/>
      <c r="R3" s="34"/>
      <c r="S3" s="34">
        <v>1</v>
      </c>
      <c r="T3" s="165"/>
      <c r="U3" s="184"/>
      <c r="V3" s="195">
        <v>1</v>
      </c>
      <c r="W3" s="215">
        <v>18.019501907550001</v>
      </c>
      <c r="X3" s="33"/>
      <c r="Y3" s="33">
        <v>54.609735277075004</v>
      </c>
      <c r="Z3" s="33"/>
      <c r="AA3" s="216"/>
      <c r="AB3" s="204" t="s">
        <v>101</v>
      </c>
    </row>
    <row r="4" spans="1:28" ht="87.95" customHeight="1" x14ac:dyDescent="0.25">
      <c r="A4" s="20" t="s">
        <v>12</v>
      </c>
      <c r="B4" s="28" t="s">
        <v>45</v>
      </c>
      <c r="C4" s="166"/>
      <c r="D4" s="26">
        <v>1</v>
      </c>
      <c r="E4" s="26"/>
      <c r="F4" s="26"/>
      <c r="G4" s="26"/>
      <c r="H4" s="26"/>
      <c r="I4" s="26"/>
      <c r="J4" s="26"/>
      <c r="K4" s="26"/>
      <c r="L4" s="26"/>
      <c r="M4" s="167"/>
      <c r="N4" s="152"/>
      <c r="O4" s="179">
        <v>1</v>
      </c>
      <c r="P4" s="189"/>
      <c r="Q4" s="1"/>
      <c r="R4" s="1"/>
      <c r="S4" s="1">
        <v>1</v>
      </c>
      <c r="T4" s="167"/>
      <c r="U4" s="152"/>
      <c r="V4" s="179">
        <v>1</v>
      </c>
      <c r="W4" s="217">
        <v>18.331489999999999</v>
      </c>
      <c r="X4" s="12"/>
      <c r="Y4" s="12"/>
      <c r="Z4" s="12"/>
      <c r="AA4" s="216"/>
      <c r="AB4" s="205" t="s">
        <v>98</v>
      </c>
    </row>
    <row r="5" spans="1:28" ht="87.95" customHeight="1" x14ac:dyDescent="0.25">
      <c r="A5" s="20" t="s">
        <v>12</v>
      </c>
      <c r="B5" s="28" t="s">
        <v>103</v>
      </c>
      <c r="C5" s="166"/>
      <c r="D5" s="26">
        <v>1</v>
      </c>
      <c r="E5" s="26"/>
      <c r="F5" s="26"/>
      <c r="G5" s="26"/>
      <c r="H5" s="26"/>
      <c r="I5" s="26"/>
      <c r="J5" s="26"/>
      <c r="K5" s="26"/>
      <c r="L5" s="26"/>
      <c r="M5" s="167"/>
      <c r="N5" s="152"/>
      <c r="O5" s="179">
        <v>1</v>
      </c>
      <c r="P5" s="189"/>
      <c r="Q5" s="27"/>
      <c r="R5" s="27"/>
      <c r="S5" s="1">
        <v>1</v>
      </c>
      <c r="T5" s="167"/>
      <c r="U5" s="152"/>
      <c r="V5" s="179">
        <v>1</v>
      </c>
      <c r="W5" s="217">
        <v>18</v>
      </c>
      <c r="X5" s="12"/>
      <c r="Y5" s="12"/>
      <c r="Z5" s="12"/>
      <c r="AA5" s="216">
        <v>54.96</v>
      </c>
      <c r="AB5" s="206" t="s">
        <v>99</v>
      </c>
    </row>
    <row r="6" spans="1:28" customFormat="1" ht="98.25" customHeight="1" x14ac:dyDescent="0.25">
      <c r="A6" s="96" t="s">
        <v>12</v>
      </c>
      <c r="B6" s="110" t="s">
        <v>106</v>
      </c>
      <c r="C6" s="100">
        <v>1</v>
      </c>
      <c r="D6" s="97"/>
      <c r="E6" s="97"/>
      <c r="F6" s="97"/>
      <c r="G6" s="97"/>
      <c r="H6" s="97"/>
      <c r="I6" s="97"/>
      <c r="J6" s="97"/>
      <c r="K6" s="97"/>
      <c r="L6" s="97"/>
      <c r="M6" s="98"/>
      <c r="N6" s="99"/>
      <c r="O6" s="136">
        <v>1</v>
      </c>
      <c r="P6" s="104"/>
      <c r="Q6" s="97"/>
      <c r="R6" s="97">
        <v>1</v>
      </c>
      <c r="S6" s="97"/>
      <c r="T6" s="98"/>
      <c r="U6" s="109"/>
      <c r="V6" s="99">
        <v>1</v>
      </c>
      <c r="W6" s="223"/>
      <c r="X6" s="101">
        <v>179.22</v>
      </c>
      <c r="Y6" s="102"/>
      <c r="Z6" s="102"/>
      <c r="AA6" s="103"/>
      <c r="AB6" s="209"/>
    </row>
    <row r="7" spans="1:28" customFormat="1" ht="45" x14ac:dyDescent="0.25">
      <c r="A7" s="96" t="s">
        <v>12</v>
      </c>
      <c r="B7" s="110" t="s">
        <v>109</v>
      </c>
      <c r="C7" s="104"/>
      <c r="D7" s="97">
        <v>1</v>
      </c>
      <c r="E7" s="97"/>
      <c r="F7" s="97"/>
      <c r="G7" s="97"/>
      <c r="H7" s="97"/>
      <c r="I7" s="97"/>
      <c r="J7" s="97"/>
      <c r="K7" s="97"/>
      <c r="L7" s="97"/>
      <c r="M7" s="98"/>
      <c r="N7" s="99"/>
      <c r="O7" s="136">
        <v>1</v>
      </c>
      <c r="P7" s="104"/>
      <c r="Q7" s="97"/>
      <c r="R7" s="109"/>
      <c r="S7" s="97"/>
      <c r="T7" s="98">
        <v>1</v>
      </c>
      <c r="U7" s="109"/>
      <c r="V7" s="99">
        <v>1</v>
      </c>
      <c r="W7" s="223"/>
      <c r="X7" s="101">
        <v>404.2</v>
      </c>
      <c r="Y7" s="102"/>
      <c r="Z7" s="102"/>
      <c r="AA7" s="103"/>
      <c r="AB7" s="209"/>
    </row>
    <row r="8" spans="1:28" ht="87.95" customHeight="1" x14ac:dyDescent="0.25">
      <c r="A8" s="21" t="s">
        <v>13</v>
      </c>
      <c r="B8" s="29" t="s">
        <v>30</v>
      </c>
      <c r="C8" s="138"/>
      <c r="D8" s="11"/>
      <c r="E8" s="11"/>
      <c r="F8" s="11"/>
      <c r="G8" s="11"/>
      <c r="H8" s="11"/>
      <c r="I8" s="11"/>
      <c r="J8" s="11"/>
      <c r="K8" s="11">
        <v>1</v>
      </c>
      <c r="L8" s="11"/>
      <c r="M8" s="169"/>
      <c r="N8" s="153">
        <v>1</v>
      </c>
      <c r="O8" s="11"/>
      <c r="P8" s="138"/>
      <c r="Q8" s="2">
        <v>1</v>
      </c>
      <c r="R8" s="2"/>
      <c r="S8" s="2"/>
      <c r="T8" s="169"/>
      <c r="U8" s="153"/>
      <c r="V8" s="196">
        <v>1</v>
      </c>
      <c r="W8" s="224">
        <v>30000</v>
      </c>
      <c r="X8" s="13"/>
      <c r="Y8" s="13"/>
      <c r="Z8" s="13"/>
      <c r="AA8" s="225">
        <v>145</v>
      </c>
      <c r="AB8" s="80"/>
    </row>
    <row r="9" spans="1:28" ht="87.95" customHeight="1" x14ac:dyDescent="0.25">
      <c r="A9" s="22" t="s">
        <v>14</v>
      </c>
      <c r="B9" s="59" t="s">
        <v>49</v>
      </c>
      <c r="C9" s="139"/>
      <c r="D9" s="7"/>
      <c r="E9" s="7"/>
      <c r="F9" s="7"/>
      <c r="G9" s="7"/>
      <c r="H9" s="7"/>
      <c r="I9" s="7"/>
      <c r="J9" s="7"/>
      <c r="K9" s="7">
        <v>1</v>
      </c>
      <c r="L9" s="7"/>
      <c r="M9" s="170"/>
      <c r="N9" s="154"/>
      <c r="O9" s="7">
        <v>1</v>
      </c>
      <c r="P9" s="139"/>
      <c r="Q9" s="3">
        <v>1</v>
      </c>
      <c r="R9" s="3"/>
      <c r="S9" s="3"/>
      <c r="T9" s="170"/>
      <c r="U9" s="154"/>
      <c r="V9" s="197">
        <v>1</v>
      </c>
      <c r="W9" s="226">
        <v>264.10000000000002</v>
      </c>
      <c r="X9" s="14"/>
      <c r="Y9" s="14"/>
      <c r="Z9" s="14"/>
      <c r="AA9" s="227">
        <v>321.04700000000003</v>
      </c>
      <c r="AB9" s="80" t="s">
        <v>114</v>
      </c>
    </row>
    <row r="10" spans="1:28" ht="87.95" customHeight="1" x14ac:dyDescent="0.25">
      <c r="A10" s="22" t="s">
        <v>14</v>
      </c>
      <c r="B10" s="59" t="s">
        <v>50</v>
      </c>
      <c r="C10" s="139"/>
      <c r="D10" s="7"/>
      <c r="E10" s="7"/>
      <c r="F10" s="7"/>
      <c r="G10" s="7"/>
      <c r="H10" s="7"/>
      <c r="I10" s="7"/>
      <c r="J10" s="7"/>
      <c r="K10" s="7">
        <v>1</v>
      </c>
      <c r="L10" s="7"/>
      <c r="M10" s="170"/>
      <c r="N10" s="154"/>
      <c r="O10" s="7">
        <v>1</v>
      </c>
      <c r="P10" s="139"/>
      <c r="Q10" s="3"/>
      <c r="R10" s="3"/>
      <c r="S10" s="3">
        <v>1</v>
      </c>
      <c r="T10" s="170"/>
      <c r="U10" s="154"/>
      <c r="V10" s="197">
        <v>1</v>
      </c>
      <c r="W10" s="226">
        <v>264.10000000000002</v>
      </c>
      <c r="X10" s="14"/>
      <c r="Y10" s="14"/>
      <c r="Z10" s="14"/>
      <c r="AA10" s="227">
        <v>1548.2891179999999</v>
      </c>
      <c r="AB10" s="80"/>
    </row>
    <row r="11" spans="1:28" ht="87.95" customHeight="1" x14ac:dyDescent="0.25">
      <c r="A11" s="22" t="s">
        <v>14</v>
      </c>
      <c r="B11" s="59" t="s">
        <v>51</v>
      </c>
      <c r="C11" s="139"/>
      <c r="D11" s="7"/>
      <c r="E11" s="7"/>
      <c r="F11" s="7"/>
      <c r="G11" s="7"/>
      <c r="H11" s="7"/>
      <c r="I11" s="7">
        <v>1</v>
      </c>
      <c r="J11" s="7"/>
      <c r="K11" s="7"/>
      <c r="L11" s="7"/>
      <c r="M11" s="170"/>
      <c r="N11" s="154"/>
      <c r="O11" s="7">
        <v>1</v>
      </c>
      <c r="P11" s="139"/>
      <c r="Q11" s="3"/>
      <c r="R11" s="3"/>
      <c r="S11" s="3"/>
      <c r="T11" s="170">
        <v>1</v>
      </c>
      <c r="U11" s="154"/>
      <c r="V11" s="197">
        <v>1</v>
      </c>
      <c r="W11" s="226">
        <v>100</v>
      </c>
      <c r="X11" s="14"/>
      <c r="Y11" s="14"/>
      <c r="Z11" s="14"/>
      <c r="AA11" s="227"/>
      <c r="AB11" s="80" t="s">
        <v>113</v>
      </c>
    </row>
    <row r="12" spans="1:28" ht="87.95" customHeight="1" x14ac:dyDescent="0.25">
      <c r="A12" s="22" t="s">
        <v>14</v>
      </c>
      <c r="B12" s="59" t="s">
        <v>52</v>
      </c>
      <c r="C12" s="139"/>
      <c r="D12" s="7">
        <v>1</v>
      </c>
      <c r="E12" s="7"/>
      <c r="F12" s="7"/>
      <c r="G12" s="7"/>
      <c r="H12" s="7"/>
      <c r="I12" s="7"/>
      <c r="J12" s="7"/>
      <c r="K12" s="7"/>
      <c r="L12" s="7"/>
      <c r="M12" s="170"/>
      <c r="N12" s="154"/>
      <c r="O12" s="180">
        <v>1</v>
      </c>
      <c r="P12" s="139"/>
      <c r="Q12" s="3">
        <v>1</v>
      </c>
      <c r="R12" s="3"/>
      <c r="S12" s="3"/>
      <c r="T12" s="170"/>
      <c r="U12" s="154"/>
      <c r="V12" s="197">
        <v>1</v>
      </c>
      <c r="W12" s="226">
        <v>40</v>
      </c>
      <c r="X12" s="14"/>
      <c r="Y12" s="14"/>
      <c r="Z12" s="14"/>
      <c r="AA12" s="227"/>
      <c r="AB12" s="80"/>
    </row>
    <row r="13" spans="1:28" ht="87.95" customHeight="1" x14ac:dyDescent="0.25">
      <c r="A13" s="22" t="s">
        <v>14</v>
      </c>
      <c r="B13" s="59" t="s">
        <v>54</v>
      </c>
      <c r="C13" s="139"/>
      <c r="D13" s="7">
        <v>1</v>
      </c>
      <c r="E13" s="7"/>
      <c r="F13" s="7"/>
      <c r="G13" s="7"/>
      <c r="H13" s="7"/>
      <c r="I13" s="7"/>
      <c r="J13" s="7"/>
      <c r="K13" s="7"/>
      <c r="L13" s="7"/>
      <c r="M13" s="170"/>
      <c r="N13" s="154"/>
      <c r="O13" s="7">
        <v>1</v>
      </c>
      <c r="P13" s="139"/>
      <c r="Q13" s="3">
        <v>1</v>
      </c>
      <c r="R13" s="3"/>
      <c r="S13" s="3"/>
      <c r="T13" s="170"/>
      <c r="U13" s="154"/>
      <c r="V13" s="197">
        <v>1</v>
      </c>
      <c r="W13" s="228">
        <v>36</v>
      </c>
      <c r="X13" s="14"/>
      <c r="Y13" s="19">
        <v>14</v>
      </c>
      <c r="Z13" s="14"/>
      <c r="AA13" s="227"/>
      <c r="AB13" s="80"/>
    </row>
    <row r="14" spans="1:28" ht="87.95" customHeight="1" x14ac:dyDescent="0.25">
      <c r="A14" s="22" t="s">
        <v>14</v>
      </c>
      <c r="B14" s="59" t="s">
        <v>55</v>
      </c>
      <c r="C14" s="139"/>
      <c r="D14" s="7">
        <v>1</v>
      </c>
      <c r="E14" s="7"/>
      <c r="F14" s="7"/>
      <c r="G14" s="7"/>
      <c r="H14" s="7"/>
      <c r="I14" s="7"/>
      <c r="J14" s="7"/>
      <c r="K14" s="7"/>
      <c r="L14" s="7"/>
      <c r="M14" s="170"/>
      <c r="N14" s="154"/>
      <c r="O14" s="7">
        <v>1</v>
      </c>
      <c r="P14" s="139"/>
      <c r="Q14" s="3">
        <v>1</v>
      </c>
      <c r="R14" s="3"/>
      <c r="S14" s="3"/>
      <c r="T14" s="170"/>
      <c r="U14" s="154"/>
      <c r="V14" s="197">
        <v>1</v>
      </c>
      <c r="W14" s="228">
        <v>50</v>
      </c>
      <c r="X14" s="14"/>
      <c r="Y14" s="14"/>
      <c r="Z14" s="14"/>
      <c r="AA14" s="227"/>
      <c r="AB14" s="80"/>
    </row>
    <row r="15" spans="1:28" ht="87.95" customHeight="1" x14ac:dyDescent="0.25">
      <c r="A15" s="22" t="s">
        <v>14</v>
      </c>
      <c r="B15" s="59" t="s">
        <v>78</v>
      </c>
      <c r="C15" s="139"/>
      <c r="D15" s="7">
        <v>1</v>
      </c>
      <c r="E15" s="7"/>
      <c r="F15" s="7"/>
      <c r="G15" s="7"/>
      <c r="H15" s="7"/>
      <c r="I15" s="7"/>
      <c r="J15" s="7"/>
      <c r="K15" s="7"/>
      <c r="L15" s="7"/>
      <c r="M15" s="170"/>
      <c r="N15" s="154"/>
      <c r="O15" s="7">
        <v>1</v>
      </c>
      <c r="P15" s="139"/>
      <c r="Q15" s="3"/>
      <c r="R15" s="3"/>
      <c r="S15" s="3">
        <v>1</v>
      </c>
      <c r="T15" s="170"/>
      <c r="U15" s="154"/>
      <c r="V15" s="197">
        <v>1</v>
      </c>
      <c r="W15" s="228">
        <f>SUM(973/10)</f>
        <v>97.3</v>
      </c>
      <c r="X15" s="14">
        <f>SUM(34/10)</f>
        <v>3.4</v>
      </c>
      <c r="Y15" s="14"/>
      <c r="Z15" s="14"/>
      <c r="AA15" s="227"/>
      <c r="AB15" s="80"/>
    </row>
    <row r="16" spans="1:28" customFormat="1" ht="30" x14ac:dyDescent="0.25">
      <c r="A16" s="114" t="s">
        <v>14</v>
      </c>
      <c r="B16" s="147" t="s">
        <v>111</v>
      </c>
      <c r="C16" s="115"/>
      <c r="D16" s="116"/>
      <c r="E16" s="116"/>
      <c r="F16" s="116"/>
      <c r="G16" s="117"/>
      <c r="H16" s="117"/>
      <c r="I16" s="117">
        <v>1</v>
      </c>
      <c r="J16" s="117"/>
      <c r="K16" s="117"/>
      <c r="L16" s="117"/>
      <c r="M16" s="118"/>
      <c r="N16" s="119">
        <v>1</v>
      </c>
      <c r="O16" s="117">
        <v>1</v>
      </c>
      <c r="P16" s="191"/>
      <c r="Q16" s="116"/>
      <c r="R16" s="120"/>
      <c r="S16" s="116">
        <v>1</v>
      </c>
      <c r="T16" s="118"/>
      <c r="U16" s="120"/>
      <c r="V16" s="119">
        <v>1</v>
      </c>
      <c r="W16" s="229">
        <v>1</v>
      </c>
      <c r="X16" s="121">
        <v>100</v>
      </c>
      <c r="Y16" s="122"/>
      <c r="Z16" s="122"/>
      <c r="AA16" s="123"/>
      <c r="AB16" s="210"/>
    </row>
    <row r="17" spans="1:67" customFormat="1" ht="30" x14ac:dyDescent="0.25">
      <c r="A17" s="114" t="s">
        <v>14</v>
      </c>
      <c r="B17" s="148" t="s">
        <v>112</v>
      </c>
      <c r="C17" s="115"/>
      <c r="D17" s="116"/>
      <c r="E17" s="116"/>
      <c r="F17" s="116"/>
      <c r="G17" s="117"/>
      <c r="H17" s="117"/>
      <c r="I17" s="117">
        <v>1</v>
      </c>
      <c r="J17" s="117"/>
      <c r="K17" s="117"/>
      <c r="L17" s="117"/>
      <c r="M17" s="118"/>
      <c r="N17" s="119"/>
      <c r="O17" s="117">
        <v>1</v>
      </c>
      <c r="P17" s="191"/>
      <c r="Q17" s="116"/>
      <c r="R17" s="120">
        <v>1</v>
      </c>
      <c r="S17" s="116"/>
      <c r="T17" s="118"/>
      <c r="U17" s="120"/>
      <c r="V17" s="119"/>
      <c r="W17" s="229">
        <v>1</v>
      </c>
      <c r="X17" s="121">
        <v>12.5</v>
      </c>
      <c r="Y17" s="122"/>
      <c r="Z17" s="122"/>
      <c r="AA17" s="123"/>
      <c r="AB17" s="210" t="s">
        <v>113</v>
      </c>
    </row>
    <row r="18" spans="1:67" ht="87.95" customHeight="1" x14ac:dyDescent="0.25">
      <c r="A18" s="23" t="s">
        <v>16</v>
      </c>
      <c r="B18" s="31" t="s">
        <v>82</v>
      </c>
      <c r="C18" s="140"/>
      <c r="D18" s="8">
        <v>1</v>
      </c>
      <c r="E18" s="8"/>
      <c r="F18" s="8"/>
      <c r="G18" s="8"/>
      <c r="H18" s="8"/>
      <c r="I18" s="8"/>
      <c r="J18" s="8"/>
      <c r="K18" s="8"/>
      <c r="L18" s="8"/>
      <c r="M18" s="172"/>
      <c r="N18" s="155"/>
      <c r="O18" s="8">
        <v>1</v>
      </c>
      <c r="P18" s="140"/>
      <c r="Q18" s="4"/>
      <c r="R18" s="4"/>
      <c r="S18" s="4">
        <v>1</v>
      </c>
      <c r="T18" s="172"/>
      <c r="U18" s="155"/>
      <c r="V18" s="198">
        <v>1</v>
      </c>
      <c r="W18" s="230">
        <f>SUM(344/10)</f>
        <v>34.4</v>
      </c>
      <c r="X18" s="15">
        <f>SUM(34/10)</f>
        <v>3.4</v>
      </c>
      <c r="Y18" s="15"/>
      <c r="Z18" s="15"/>
      <c r="AA18" s="231"/>
      <c r="AB18" s="80" t="s">
        <v>116</v>
      </c>
    </row>
    <row r="19" spans="1:67" ht="87.95" customHeight="1" x14ac:dyDescent="0.25">
      <c r="A19" s="23" t="s">
        <v>16</v>
      </c>
      <c r="B19" s="31" t="s">
        <v>76</v>
      </c>
      <c r="C19" s="140"/>
      <c r="D19" s="8"/>
      <c r="E19" s="8"/>
      <c r="F19" s="8"/>
      <c r="G19" s="8"/>
      <c r="H19" s="8"/>
      <c r="I19" s="8"/>
      <c r="J19" s="8">
        <v>1</v>
      </c>
      <c r="K19" s="8"/>
      <c r="L19" s="8"/>
      <c r="M19" s="172"/>
      <c r="N19" s="155">
        <v>1</v>
      </c>
      <c r="O19" s="8"/>
      <c r="P19" s="140"/>
      <c r="Q19" s="4"/>
      <c r="R19" s="4"/>
      <c r="S19" s="4">
        <v>1</v>
      </c>
      <c r="T19" s="172"/>
      <c r="U19" s="155"/>
      <c r="V19" s="198">
        <v>1</v>
      </c>
      <c r="W19" s="230"/>
      <c r="X19" s="15">
        <v>105.2</v>
      </c>
      <c r="Y19" s="15"/>
      <c r="Z19" s="15"/>
      <c r="AA19" s="231"/>
      <c r="AB19" s="80"/>
    </row>
    <row r="20" spans="1:67" ht="87.95" customHeight="1" x14ac:dyDescent="0.25">
      <c r="A20" s="23" t="s">
        <v>16</v>
      </c>
      <c r="B20" s="31" t="s">
        <v>81</v>
      </c>
      <c r="C20" s="140">
        <v>1</v>
      </c>
      <c r="D20" s="8">
        <v>1</v>
      </c>
      <c r="E20" s="8">
        <v>1</v>
      </c>
      <c r="F20" s="8">
        <v>1</v>
      </c>
      <c r="G20" s="8"/>
      <c r="H20" s="8"/>
      <c r="I20" s="8">
        <v>1</v>
      </c>
      <c r="J20" s="8"/>
      <c r="K20" s="8"/>
      <c r="L20" s="8"/>
      <c r="M20" s="172"/>
      <c r="N20" s="155">
        <v>1</v>
      </c>
      <c r="O20" s="8"/>
      <c r="P20" s="140"/>
      <c r="Q20" s="4"/>
      <c r="R20" s="4"/>
      <c r="S20" s="4">
        <v>1</v>
      </c>
      <c r="T20" s="172"/>
      <c r="U20" s="155"/>
      <c r="V20" s="198">
        <v>1</v>
      </c>
      <c r="W20" s="230">
        <f>SUM(654.952075/17)</f>
        <v>38.526592647058827</v>
      </c>
      <c r="X20" s="15">
        <f>SUM(40.468583/17)</f>
        <v>2.3805048823529411</v>
      </c>
      <c r="Y20" s="15"/>
      <c r="Z20" s="15"/>
      <c r="AA20" s="231"/>
      <c r="AB20" s="80"/>
    </row>
    <row r="21" spans="1:67" s="61" customFormat="1" ht="87.95" customHeight="1" x14ac:dyDescent="0.25">
      <c r="A21" s="24" t="s">
        <v>15</v>
      </c>
      <c r="B21" s="57" t="s">
        <v>56</v>
      </c>
      <c r="C21" s="141"/>
      <c r="D21" s="9"/>
      <c r="E21" s="9"/>
      <c r="F21" s="9"/>
      <c r="G21" s="9"/>
      <c r="H21" s="9"/>
      <c r="I21" s="9"/>
      <c r="J21" s="9"/>
      <c r="K21" s="9"/>
      <c r="L21" s="9">
        <v>1</v>
      </c>
      <c r="M21" s="173"/>
      <c r="N21" s="156"/>
      <c r="O21" s="9">
        <v>1</v>
      </c>
      <c r="P21" s="141"/>
      <c r="Q21" s="5">
        <v>1</v>
      </c>
      <c r="R21" s="5"/>
      <c r="S21" s="5"/>
      <c r="T21" s="173"/>
      <c r="U21" s="156"/>
      <c r="V21" s="199">
        <v>1</v>
      </c>
      <c r="W21" s="232"/>
      <c r="X21" s="37">
        <v>3.889996</v>
      </c>
      <c r="Y21" s="16"/>
      <c r="Z21" s="16"/>
      <c r="AA21" s="233">
        <v>27.35</v>
      </c>
      <c r="AB21" s="81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</row>
    <row r="22" spans="1:67" ht="87.95" customHeight="1" x14ac:dyDescent="0.25">
      <c r="A22" s="24" t="s">
        <v>15</v>
      </c>
      <c r="B22" s="57" t="s">
        <v>57</v>
      </c>
      <c r="C22" s="141"/>
      <c r="D22" s="9"/>
      <c r="E22" s="9"/>
      <c r="F22" s="49"/>
      <c r="G22" s="9"/>
      <c r="H22" s="9">
        <v>1</v>
      </c>
      <c r="I22" s="9"/>
      <c r="J22" s="9"/>
      <c r="K22" s="9"/>
      <c r="L22" s="9"/>
      <c r="M22" s="173"/>
      <c r="N22" s="156"/>
      <c r="O22" s="9">
        <v>1</v>
      </c>
      <c r="P22" s="141"/>
      <c r="Q22" s="5">
        <v>1</v>
      </c>
      <c r="R22" s="5"/>
      <c r="S22" s="5"/>
      <c r="T22" s="173"/>
      <c r="U22" s="156"/>
      <c r="V22" s="199">
        <v>1</v>
      </c>
      <c r="W22" s="232" t="s">
        <v>67</v>
      </c>
      <c r="X22" s="36">
        <v>2.0931190000000002</v>
      </c>
      <c r="Y22" s="16"/>
      <c r="Z22" s="16"/>
      <c r="AA22" s="234">
        <v>5.4370000000000003</v>
      </c>
      <c r="AB22" s="80" t="s">
        <v>119</v>
      </c>
    </row>
    <row r="23" spans="1:67" ht="87.95" customHeight="1" x14ac:dyDescent="0.25">
      <c r="A23" s="24" t="s">
        <v>15</v>
      </c>
      <c r="B23" s="57" t="s">
        <v>58</v>
      </c>
      <c r="C23" s="141"/>
      <c r="D23" s="9"/>
      <c r="E23" s="9"/>
      <c r="F23" s="9"/>
      <c r="G23" s="9"/>
      <c r="H23" s="9"/>
      <c r="I23" s="9"/>
      <c r="J23" s="9"/>
      <c r="K23" s="9"/>
      <c r="L23" s="9">
        <v>1</v>
      </c>
      <c r="M23" s="173"/>
      <c r="N23" s="156"/>
      <c r="O23" s="9">
        <v>1</v>
      </c>
      <c r="P23" s="141"/>
      <c r="Q23" s="5">
        <v>1</v>
      </c>
      <c r="R23" s="5"/>
      <c r="S23" s="5"/>
      <c r="T23" s="173"/>
      <c r="U23" s="156"/>
      <c r="V23" s="199">
        <v>1</v>
      </c>
      <c r="W23" s="235"/>
      <c r="X23" s="36">
        <v>6.2126939999999999</v>
      </c>
      <c r="Y23" s="16"/>
      <c r="Z23" s="16"/>
      <c r="AA23" s="236">
        <v>0.59020499999999998</v>
      </c>
      <c r="AB23" s="80"/>
    </row>
    <row r="24" spans="1:67" ht="87.95" customHeight="1" thickBot="1" x14ac:dyDescent="0.3">
      <c r="A24" s="25" t="s">
        <v>18</v>
      </c>
      <c r="B24" s="50" t="s">
        <v>59</v>
      </c>
      <c r="C24" s="143"/>
      <c r="D24" s="10"/>
      <c r="E24" s="10"/>
      <c r="F24" s="10"/>
      <c r="G24" s="10"/>
      <c r="H24" s="10">
        <v>1</v>
      </c>
      <c r="I24" s="10"/>
      <c r="J24" s="10"/>
      <c r="K24" s="10"/>
      <c r="L24" s="10"/>
      <c r="M24" s="175"/>
      <c r="N24" s="158"/>
      <c r="O24" s="10">
        <v>1</v>
      </c>
      <c r="P24" s="143"/>
      <c r="Q24" s="6"/>
      <c r="R24" s="6"/>
      <c r="S24" s="6">
        <v>1</v>
      </c>
      <c r="T24" s="175"/>
      <c r="U24" s="158"/>
      <c r="V24" s="201">
        <v>1</v>
      </c>
      <c r="W24" s="239">
        <v>200</v>
      </c>
      <c r="X24" s="38"/>
      <c r="Y24" s="17"/>
      <c r="Z24" s="17"/>
      <c r="AA24" s="240"/>
      <c r="AB24" s="80"/>
    </row>
    <row r="25" spans="1:67" ht="87.95" customHeight="1" x14ac:dyDescent="0.25">
      <c r="A25" s="25" t="s">
        <v>18</v>
      </c>
      <c r="B25" s="50" t="s">
        <v>62</v>
      </c>
      <c r="C25" s="143"/>
      <c r="D25" s="10">
        <v>1</v>
      </c>
      <c r="E25" s="10"/>
      <c r="F25" s="10"/>
      <c r="G25" s="10"/>
      <c r="H25" s="10"/>
      <c r="I25" s="10"/>
      <c r="J25" s="10"/>
      <c r="K25" s="10"/>
      <c r="L25" s="10"/>
      <c r="M25" s="175"/>
      <c r="N25" s="158"/>
      <c r="O25" s="10">
        <v>1</v>
      </c>
      <c r="P25" s="143"/>
      <c r="Q25" s="6"/>
      <c r="R25" s="6"/>
      <c r="S25" s="6">
        <v>1</v>
      </c>
      <c r="T25" s="175"/>
      <c r="U25" s="158"/>
      <c r="V25" s="201">
        <v>1</v>
      </c>
      <c r="W25" s="239">
        <v>585.4</v>
      </c>
      <c r="X25" s="38">
        <v>897.2</v>
      </c>
      <c r="Y25" s="17"/>
      <c r="Z25" s="17">
        <v>921.8</v>
      </c>
      <c r="AA25" s="240"/>
      <c r="AB25" s="82" t="s">
        <v>92</v>
      </c>
      <c r="AC25" s="75"/>
    </row>
    <row r="26" spans="1:67" ht="87.95" customHeight="1" thickBot="1" x14ac:dyDescent="0.3">
      <c r="A26" s="25" t="s">
        <v>18</v>
      </c>
      <c r="B26" s="51" t="s">
        <v>66</v>
      </c>
      <c r="C26" s="143"/>
      <c r="D26" s="10">
        <v>1</v>
      </c>
      <c r="E26" s="10"/>
      <c r="F26" s="10"/>
      <c r="G26" s="10"/>
      <c r="H26" s="10"/>
      <c r="I26" s="10"/>
      <c r="J26" s="10"/>
      <c r="K26" s="10"/>
      <c r="L26" s="10"/>
      <c r="M26" s="175"/>
      <c r="N26" s="158"/>
      <c r="O26" s="10">
        <v>1</v>
      </c>
      <c r="P26" s="144"/>
      <c r="Q26" s="32"/>
      <c r="R26" s="32"/>
      <c r="S26" s="32"/>
      <c r="T26" s="192">
        <v>1</v>
      </c>
      <c r="U26" s="185"/>
      <c r="V26" s="202">
        <v>1</v>
      </c>
      <c r="W26" s="239">
        <v>741.2</v>
      </c>
      <c r="X26" s="38"/>
      <c r="Y26" s="17"/>
      <c r="Z26" s="17">
        <v>62.3</v>
      </c>
      <c r="AA26" s="240"/>
      <c r="AB26" s="85" t="s">
        <v>97</v>
      </c>
    </row>
    <row r="27" spans="1:67" s="47" customFormat="1" ht="87.95" customHeight="1" thickBot="1" x14ac:dyDescent="0.3">
      <c r="A27" s="130" t="s">
        <v>42</v>
      </c>
      <c r="B27" s="131"/>
      <c r="C27" s="176">
        <f>SUM(C3:C25)</f>
        <v>2</v>
      </c>
      <c r="D27" s="126">
        <f>SUM(D3:D26)</f>
        <v>12</v>
      </c>
      <c r="E27" s="126"/>
      <c r="F27" s="126">
        <f>SUM(F3:F26)</f>
        <v>1</v>
      </c>
      <c r="G27" s="126">
        <f>SUM(G3:G26)</f>
        <v>0</v>
      </c>
      <c r="H27" s="126">
        <f>SUM(H3:H26)</f>
        <v>2</v>
      </c>
      <c r="I27" s="126">
        <f>SUM(I3:I26)</f>
        <v>4</v>
      </c>
      <c r="J27" s="126">
        <f>SUM(J3:J26)</f>
        <v>1</v>
      </c>
      <c r="K27" s="126">
        <f>SUM(K3:K26)</f>
        <v>3</v>
      </c>
      <c r="L27" s="126">
        <f>SUM(L3:L26)</f>
        <v>2</v>
      </c>
      <c r="M27" s="177">
        <f>SUM(M3:M26)</f>
        <v>0</v>
      </c>
      <c r="N27" s="159">
        <f>SUM(N3:N26)</f>
        <v>4</v>
      </c>
      <c r="O27" s="181">
        <f>SUM(O3:O26)</f>
        <v>21</v>
      </c>
      <c r="P27" s="193">
        <f>SUM(M3:M25)</f>
        <v>0</v>
      </c>
      <c r="Q27" s="127">
        <f>SUM(N3:N25)</f>
        <v>4</v>
      </c>
      <c r="R27" s="127">
        <f>SUM(R3:R26)</f>
        <v>2</v>
      </c>
      <c r="S27" s="127">
        <f>SUM(S3:S26)</f>
        <v>11</v>
      </c>
      <c r="T27" s="194">
        <f>SUM(T3:T26)</f>
        <v>3</v>
      </c>
      <c r="U27" s="186">
        <f>SUM(U3:U26)</f>
        <v>0</v>
      </c>
      <c r="V27" s="203">
        <f>SUM(V3:V26)</f>
        <v>23</v>
      </c>
      <c r="W27" s="242">
        <f>SUM(W3:W26)</f>
        <v>32507.377584554612</v>
      </c>
      <c r="X27" s="128">
        <f>SUM(X3:X26)</f>
        <v>1719.696313882353</v>
      </c>
      <c r="Y27" s="128">
        <f>SUM(Y3:Y26)</f>
        <v>68.609735277075004</v>
      </c>
      <c r="Z27" s="129">
        <f>SUM(Z3:Z26)</f>
        <v>984.09999999999991</v>
      </c>
      <c r="AA27" s="243">
        <f>SUM(AA3:AA26)</f>
        <v>2102.673323</v>
      </c>
      <c r="AB27" s="73"/>
    </row>
    <row r="28" spans="1:67" ht="45.95" customHeight="1" x14ac:dyDescent="0.25"/>
    <row r="29" spans="1:67" ht="14.1" customHeight="1" x14ac:dyDescent="0.25">
      <c r="A29" s="79" t="s">
        <v>19</v>
      </c>
    </row>
    <row r="30" spans="1:67" ht="14.1" customHeight="1" x14ac:dyDescent="0.25">
      <c r="A30" s="65" t="s">
        <v>12</v>
      </c>
      <c r="B30" s="58" t="s">
        <v>20</v>
      </c>
    </row>
    <row r="31" spans="1:67" ht="14.1" customHeight="1" x14ac:dyDescent="0.25">
      <c r="A31" s="66" t="s">
        <v>13</v>
      </c>
      <c r="B31" s="58" t="s">
        <v>21</v>
      </c>
    </row>
    <row r="32" spans="1:67" ht="14.1" customHeight="1" x14ac:dyDescent="0.25">
      <c r="A32" s="67" t="s">
        <v>14</v>
      </c>
      <c r="B32" s="58" t="s">
        <v>22</v>
      </c>
    </row>
    <row r="33" spans="1:14" ht="14.1" customHeight="1" x14ac:dyDescent="0.25">
      <c r="A33" s="68" t="s">
        <v>16</v>
      </c>
      <c r="B33" s="58" t="s">
        <v>23</v>
      </c>
    </row>
    <row r="34" spans="1:14" ht="14.1" customHeight="1" x14ac:dyDescent="0.25">
      <c r="A34" s="69" t="s">
        <v>15</v>
      </c>
      <c r="B34" s="58" t="s">
        <v>26</v>
      </c>
    </row>
    <row r="35" spans="1:14" ht="14.1" customHeight="1" x14ac:dyDescent="0.25">
      <c r="A35" s="78" t="s">
        <v>17</v>
      </c>
      <c r="B35" s="58" t="s">
        <v>24</v>
      </c>
    </row>
    <row r="36" spans="1:14" ht="14.1" customHeight="1" x14ac:dyDescent="0.25">
      <c r="A36" s="70" t="s">
        <v>18</v>
      </c>
      <c r="B36" s="58" t="s">
        <v>25</v>
      </c>
    </row>
    <row r="37" spans="1:14" ht="14.1" customHeight="1" x14ac:dyDescent="0.25">
      <c r="A37" s="64" t="s">
        <v>32</v>
      </c>
      <c r="B37" s="58" t="s">
        <v>35</v>
      </c>
    </row>
    <row r="38" spans="1:14" ht="14.1" customHeight="1" x14ac:dyDescent="0.25">
      <c r="A38" s="64" t="s">
        <v>43</v>
      </c>
      <c r="B38" s="58" t="s">
        <v>44</v>
      </c>
    </row>
    <row r="39" spans="1:14" ht="14.1" customHeight="1" x14ac:dyDescent="0.25">
      <c r="A39" s="71" t="s">
        <v>83</v>
      </c>
      <c r="B39" s="58" t="s">
        <v>85</v>
      </c>
    </row>
    <row r="40" spans="1:14" ht="14.1" customHeight="1" x14ac:dyDescent="0.25">
      <c r="A40" s="64" t="s">
        <v>84</v>
      </c>
      <c r="B40" s="58" t="s">
        <v>86</v>
      </c>
    </row>
    <row r="42" spans="1:14" ht="87.95" customHeight="1" x14ac:dyDescent="0.25"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</row>
  </sheetData>
  <mergeCells count="6">
    <mergeCell ref="C1:M1"/>
    <mergeCell ref="N1:O1"/>
    <mergeCell ref="P1:T1"/>
    <mergeCell ref="U1:V1"/>
    <mergeCell ref="W1:AA1"/>
    <mergeCell ref="A27:B27"/>
  </mergeCells>
  <hyperlinks>
    <hyperlink ref="B8" r:id="rId1" xr:uid="{23434D7E-7821-47BC-A305-75BF8AFBC5E8}"/>
    <hyperlink ref="B3" r:id="rId2" display="https://www.afdb.org/en/projects-and-operations/p-eg-ff0-012" xr:uid="{A3CDEF26-4AC6-45A3-8C82-66F8CCDA13C3}"/>
    <hyperlink ref="B4" r:id="rId3" display="https://www.afdb.org/en/projects-and-operations/p-eg-ff0-010" xr:uid="{9B9F3228-E07F-4911-91A1-EC2F25C72F16}"/>
    <hyperlink ref="B5" r:id="rId4" display="https://www.afdb.org/en/projects-and-operations/p-eg-ff0-011" xr:uid="{DBA4B46B-0D02-48A5-B51B-58185460773D}"/>
    <hyperlink ref="B9" r:id="rId5" tooltip="GrCF2 -W2: CML2: Sustainable Urban Transport Loan" display="https://www.ebrd.com/work-with-us/projects/psd/52385.html" xr:uid="{4E88B8FA-BD3C-4193-8A11-B5B40492F6FF}"/>
    <hyperlink ref="B10" r:id="rId6" tooltip="GrCF2W2 - Alexandria Metro" display="https://www.ebrd.com/work-with-us/projects/psd/49905.html" xr:uid="{DBAECAC4-11CA-4A45-A332-CE9F89987CC0}"/>
    <hyperlink ref="B11" r:id="rId7" tooltip="NBE- Green SME Loan II" display="https://www.ebrd.com/work-with-us/projects/psd/52845.html" xr:uid="{3CDCDE45-92CC-4A28-88A0-64EA4A6480AB}"/>
    <hyperlink ref="B12" r:id="rId8" tooltip="Kom Ombo EBL" display="https://www.ebrd.com/work-with-us/projects/psd/52451.html" xr:uid="{34608716-0CD1-4589-BC8A-2BA1D6B7772B}"/>
    <hyperlink ref="B13" r:id="rId9" tooltip="Kom Ombo" display="https://www.ebrd.com/work-with-us/projects/psd/51664.html" xr:uid="{A183AFD2-78BC-4D73-8623-22A4B9993A61}"/>
    <hyperlink ref="B14" r:id="rId10" tooltip="Gulf of Suez Wind II" display="https://www.ebrd.com/work-with-us/projects/psd/51509.html" xr:uid="{79EEE91F-E873-44F2-8F42-CC9549DCF933}"/>
    <hyperlink ref="B21" r:id="rId11" display="https://www.thegef.org/project/greening-hurghada" xr:uid="{24E824A9-E5AA-4CBA-84F6-8C3D882855F6}"/>
    <hyperlink ref="B22" r:id="rId12" display="https://www.thegef.org/project/seventh-operational-phase-gef-small-grants-programme-egypt" xr:uid="{A8C9B50F-A397-483F-8D86-E8C72BD7FA38}"/>
    <hyperlink ref="B23" r:id="rId13" display="https://www.thegef.org/project/green-sharm-el-sheikh" xr:uid="{8D78D133-DAD3-4491-93CB-67D18FC38FC3}"/>
    <hyperlink ref="B18" r:id="rId14" display="FP025: GCF-EBRD SEFF Co-financing Programme" xr:uid="{5F04C8EA-C555-495E-8EEA-35D9C62AFAA9}"/>
    <hyperlink ref="B19" r:id="rId15" xr:uid="{B3074E91-CE94-4D9F-A793-E9EBDB8876AA}"/>
    <hyperlink ref="B20" r:id="rId16" display="FP095: Transforming Financial Systems for Climate" xr:uid="{73279BED-1BB7-492D-8881-FB95CBC0DDA8}"/>
    <hyperlink ref="B18" r:id="rId17" location="overview" display="FP025: GCF-EBRD SEFF Co-financing Programme (multicountry)" xr:uid="{9DA4986E-8496-4039-AC59-166EA654CAC4}"/>
    <hyperlink ref="B24" r:id="rId18" xr:uid="{30F5D87D-680C-4A79-9992-3DA5F6EE49C2}"/>
    <hyperlink ref="B25" r:id="rId19" xr:uid="{08D4F5F9-F9F2-4CA9-BECB-615131092967}"/>
    <hyperlink ref="B26" r:id="rId20" xr:uid="{5552D20F-521E-4003-BABC-D022F0D1EA19}"/>
    <hyperlink ref="B6" r:id="rId21" display="Egypt - Water Recycling in Agriculture Project - Gabel el Asfer Stage III (MIC TAF)" xr:uid="{5436A1CD-CBFD-44D3-A4F1-7D424544ACDE}"/>
    <hyperlink ref="B7" r:id="rId22" display="Egypt - Suez Thermal Power Project – IPR" xr:uid="{F14C0884-A48F-40BA-AD64-487ECECDA1A9}"/>
    <hyperlink ref="B16" r:id="rId23" xr:uid="{DE6A7871-C457-453F-8870-F2F211956C26}"/>
    <hyperlink ref="B17" r:id="rId24" xr:uid="{960B21BD-7F3F-4B96-BD71-5E791AB56B5A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AAB15-2044-4346-86EC-EB06DE72F0F1}">
  <dimension ref="A1:AC34"/>
  <sheetViews>
    <sheetView topLeftCell="K7" workbookViewId="0">
      <selection activeCell="W19" sqref="W19:Z19"/>
    </sheetView>
  </sheetViews>
  <sheetFormatPr defaultColWidth="8.7109375" defaultRowHeight="15" x14ac:dyDescent="0.25"/>
  <cols>
    <col min="1" max="1" width="10.5703125" style="64" customWidth="1"/>
    <col min="2" max="2" width="16.5703125" style="58" customWidth="1"/>
    <col min="3" max="3" width="17.7109375" style="58" customWidth="1"/>
    <col min="4" max="5" width="12" style="58" customWidth="1"/>
    <col min="6" max="7" width="13" style="58" customWidth="1"/>
    <col min="8" max="10" width="14.28515625" style="58" customWidth="1"/>
    <col min="11" max="11" width="21.28515625" style="58" customWidth="1"/>
    <col min="12" max="12" width="12.140625" style="58" customWidth="1"/>
    <col min="13" max="14" width="11.5703125" style="58" customWidth="1"/>
    <col min="15" max="15" width="10" style="58" customWidth="1"/>
    <col min="16" max="16" width="12.5703125" style="58" customWidth="1"/>
    <col min="17" max="18" width="15" style="58" customWidth="1"/>
    <col min="19" max="22" width="10.5703125" style="58" customWidth="1"/>
    <col min="23" max="23" width="22.42578125" style="58" customWidth="1"/>
    <col min="24" max="24" width="18.42578125" style="58" customWidth="1"/>
    <col min="25" max="25" width="10.5703125" style="58" customWidth="1"/>
    <col min="26" max="26" width="18.85546875" style="58" customWidth="1"/>
    <col min="27" max="27" width="24.140625" style="58" customWidth="1"/>
    <col min="28" max="28" width="39.42578125" style="85" customWidth="1"/>
    <col min="29" max="16384" width="8.7109375" style="58"/>
  </cols>
  <sheetData>
    <row r="1" spans="1:29" s="47" customFormat="1" ht="87.95" customHeight="1" thickBot="1" x14ac:dyDescent="0.3">
      <c r="A1" s="124" t="s">
        <v>7</v>
      </c>
      <c r="B1" s="146" t="s">
        <v>0</v>
      </c>
      <c r="C1" s="160" t="s">
        <v>9</v>
      </c>
      <c r="D1" s="134"/>
      <c r="E1" s="134"/>
      <c r="F1" s="134"/>
      <c r="G1" s="134"/>
      <c r="H1" s="134"/>
      <c r="I1" s="134"/>
      <c r="J1" s="134"/>
      <c r="K1" s="134"/>
      <c r="L1" s="134"/>
      <c r="M1" s="161"/>
      <c r="N1" s="149" t="s">
        <v>41</v>
      </c>
      <c r="O1" s="134"/>
      <c r="P1" s="160" t="s">
        <v>36</v>
      </c>
      <c r="Q1" s="134"/>
      <c r="R1" s="134"/>
      <c r="S1" s="134"/>
      <c r="T1" s="161"/>
      <c r="U1" s="182" t="s">
        <v>8</v>
      </c>
      <c r="V1" s="132"/>
      <c r="W1" s="211" t="s">
        <v>34</v>
      </c>
      <c r="X1" s="133"/>
      <c r="Y1" s="133"/>
      <c r="Z1" s="133"/>
      <c r="AA1" s="212"/>
      <c r="AB1" s="125" t="s">
        <v>89</v>
      </c>
    </row>
    <row r="2" spans="1:29" s="47" customFormat="1" ht="87.95" customHeight="1" thickBot="1" x14ac:dyDescent="0.3">
      <c r="A2" s="41" t="s">
        <v>6</v>
      </c>
      <c r="B2" s="42" t="s">
        <v>29</v>
      </c>
      <c r="C2" s="162" t="s">
        <v>70</v>
      </c>
      <c r="D2" s="43" t="s">
        <v>1</v>
      </c>
      <c r="E2" s="43" t="s">
        <v>80</v>
      </c>
      <c r="F2" s="43" t="s">
        <v>32</v>
      </c>
      <c r="G2" s="40" t="s">
        <v>75</v>
      </c>
      <c r="H2" s="43" t="s">
        <v>68</v>
      </c>
      <c r="I2" s="40" t="s">
        <v>71</v>
      </c>
      <c r="J2" s="40" t="s">
        <v>74</v>
      </c>
      <c r="K2" s="40" t="s">
        <v>72</v>
      </c>
      <c r="L2" s="43" t="s">
        <v>69</v>
      </c>
      <c r="M2" s="163" t="s">
        <v>33</v>
      </c>
      <c r="N2" s="150" t="s">
        <v>27</v>
      </c>
      <c r="O2" s="43" t="s">
        <v>28</v>
      </c>
      <c r="P2" s="187" t="s">
        <v>37</v>
      </c>
      <c r="Q2" s="44" t="s">
        <v>38</v>
      </c>
      <c r="R2" s="44" t="s">
        <v>73</v>
      </c>
      <c r="S2" s="44" t="s">
        <v>39</v>
      </c>
      <c r="T2" s="163" t="s">
        <v>40</v>
      </c>
      <c r="U2" s="183" t="s">
        <v>10</v>
      </c>
      <c r="V2" s="45" t="s">
        <v>11</v>
      </c>
      <c r="W2" s="213" t="s">
        <v>2</v>
      </c>
      <c r="X2" s="46" t="s">
        <v>3</v>
      </c>
      <c r="Y2" s="46" t="s">
        <v>4</v>
      </c>
      <c r="Z2" s="46" t="s">
        <v>5</v>
      </c>
      <c r="AA2" s="214" t="s">
        <v>33</v>
      </c>
      <c r="AB2" s="113"/>
    </row>
    <row r="3" spans="1:29" ht="87.95" customHeight="1" x14ac:dyDescent="0.25">
      <c r="A3" s="20" t="s">
        <v>12</v>
      </c>
      <c r="B3" s="28" t="s">
        <v>46</v>
      </c>
      <c r="C3" s="166">
        <v>1</v>
      </c>
      <c r="D3" s="26"/>
      <c r="E3" s="26"/>
      <c r="F3" s="26"/>
      <c r="G3" s="26"/>
      <c r="H3" s="26"/>
      <c r="I3" s="26"/>
      <c r="J3" s="26"/>
      <c r="K3" s="26"/>
      <c r="L3" s="26"/>
      <c r="M3" s="167"/>
      <c r="N3" s="152">
        <v>1</v>
      </c>
      <c r="O3" s="179"/>
      <c r="P3" s="189"/>
      <c r="Q3" s="1"/>
      <c r="R3" s="1"/>
      <c r="S3" s="1">
        <v>1</v>
      </c>
      <c r="T3" s="167"/>
      <c r="U3" s="152">
        <v>1</v>
      </c>
      <c r="V3" s="179"/>
      <c r="W3" s="218">
        <v>0.54700000000000004</v>
      </c>
      <c r="X3" s="12"/>
      <c r="Y3" s="12"/>
      <c r="Z3" s="12"/>
      <c r="AA3" s="219"/>
      <c r="AB3" s="207"/>
    </row>
    <row r="4" spans="1:29" ht="87.95" customHeight="1" x14ac:dyDescent="0.25">
      <c r="A4" s="20" t="s">
        <v>12</v>
      </c>
      <c r="B4" s="28" t="s">
        <v>100</v>
      </c>
      <c r="C4" s="166"/>
      <c r="D4" s="26">
        <v>1</v>
      </c>
      <c r="E4" s="26"/>
      <c r="F4" s="26"/>
      <c r="G4" s="26"/>
      <c r="H4" s="26"/>
      <c r="I4" s="26"/>
      <c r="J4" s="26"/>
      <c r="K4" s="26"/>
      <c r="L4" s="26"/>
      <c r="M4" s="167"/>
      <c r="N4" s="152">
        <v>1</v>
      </c>
      <c r="O4" s="179"/>
      <c r="P4" s="189"/>
      <c r="Q4" s="1"/>
      <c r="R4" s="1"/>
      <c r="S4" s="1"/>
      <c r="T4" s="167">
        <v>1</v>
      </c>
      <c r="U4" s="152">
        <v>1</v>
      </c>
      <c r="V4" s="179"/>
      <c r="W4" s="218">
        <v>4500</v>
      </c>
      <c r="X4" s="12"/>
      <c r="Y4" s="12"/>
      <c r="Z4" s="12"/>
      <c r="AA4" s="216"/>
      <c r="AB4" s="145" t="s">
        <v>118</v>
      </c>
    </row>
    <row r="5" spans="1:29" ht="87.95" customHeight="1" x14ac:dyDescent="0.25">
      <c r="A5" s="20" t="s">
        <v>12</v>
      </c>
      <c r="B5" s="28" t="s">
        <v>47</v>
      </c>
      <c r="C5" s="166">
        <v>1</v>
      </c>
      <c r="D5" s="26"/>
      <c r="E5" s="26"/>
      <c r="F5" s="26"/>
      <c r="G5" s="26"/>
      <c r="H5" s="26"/>
      <c r="I5" s="26"/>
      <c r="J5" s="26"/>
      <c r="K5" s="26"/>
      <c r="L5" s="26"/>
      <c r="M5" s="167">
        <v>1</v>
      </c>
      <c r="N5" s="152">
        <v>1</v>
      </c>
      <c r="O5" s="179"/>
      <c r="P5" s="189"/>
      <c r="Q5" s="1"/>
      <c r="R5" s="1"/>
      <c r="S5" s="1"/>
      <c r="T5" s="167">
        <v>1</v>
      </c>
      <c r="U5" s="152">
        <v>1</v>
      </c>
      <c r="V5" s="179"/>
      <c r="W5" s="218">
        <v>0.97897400000000001</v>
      </c>
      <c r="X5" s="18"/>
      <c r="Y5" s="12"/>
      <c r="Z5" s="12"/>
      <c r="AA5" s="216"/>
      <c r="AB5" s="112"/>
    </row>
    <row r="6" spans="1:29" ht="87.95" customHeight="1" x14ac:dyDescent="0.25">
      <c r="A6" s="20" t="s">
        <v>12</v>
      </c>
      <c r="B6" s="28" t="s">
        <v>120</v>
      </c>
      <c r="C6" s="166">
        <v>1</v>
      </c>
      <c r="D6" s="26"/>
      <c r="E6" s="26"/>
      <c r="F6" s="26">
        <v>1</v>
      </c>
      <c r="G6" s="26"/>
      <c r="H6" s="26"/>
      <c r="I6" s="26"/>
      <c r="J6" s="26"/>
      <c r="K6" s="26"/>
      <c r="L6" s="26"/>
      <c r="M6" s="167"/>
      <c r="N6" s="152">
        <v>1</v>
      </c>
      <c r="O6" s="179"/>
      <c r="P6" s="189"/>
      <c r="Q6" s="1"/>
      <c r="R6" s="1"/>
      <c r="S6" s="1">
        <v>1</v>
      </c>
      <c r="T6" s="167"/>
      <c r="U6" s="152">
        <v>1</v>
      </c>
      <c r="V6" s="179"/>
      <c r="W6" s="220">
        <v>56.552488278349998</v>
      </c>
      <c r="X6" s="12"/>
      <c r="Y6" s="12"/>
      <c r="Z6" s="12">
        <v>27.938281064375001</v>
      </c>
      <c r="AA6" s="216"/>
      <c r="AB6" s="112"/>
    </row>
    <row r="7" spans="1:29" ht="87.95" customHeight="1" x14ac:dyDescent="0.25">
      <c r="A7" s="20" t="s">
        <v>12</v>
      </c>
      <c r="B7" s="28" t="s">
        <v>48</v>
      </c>
      <c r="C7" s="166">
        <v>1</v>
      </c>
      <c r="D7" s="26"/>
      <c r="E7" s="26"/>
      <c r="F7" s="26"/>
      <c r="G7" s="26"/>
      <c r="H7" s="26"/>
      <c r="I7" s="26"/>
      <c r="J7" s="26"/>
      <c r="K7" s="26"/>
      <c r="L7" s="26"/>
      <c r="M7" s="167"/>
      <c r="N7" s="152"/>
      <c r="O7" s="179">
        <v>1</v>
      </c>
      <c r="P7" s="189"/>
      <c r="Q7" s="1"/>
      <c r="R7" s="1"/>
      <c r="S7" s="1">
        <v>1</v>
      </c>
      <c r="T7" s="167"/>
      <c r="U7" s="152">
        <v>1</v>
      </c>
      <c r="V7" s="179"/>
      <c r="W7" s="220">
        <v>1.0920000000000001</v>
      </c>
      <c r="X7" s="12"/>
      <c r="Y7" s="12"/>
      <c r="Z7" s="221">
        <v>8.8883397499999989E-2</v>
      </c>
      <c r="AA7" s="216"/>
      <c r="AB7" s="112"/>
    </row>
    <row r="8" spans="1:29" ht="87.95" customHeight="1" x14ac:dyDescent="0.25">
      <c r="A8" s="20" t="s">
        <v>12</v>
      </c>
      <c r="B8" s="28" t="s">
        <v>104</v>
      </c>
      <c r="C8" s="166">
        <v>1</v>
      </c>
      <c r="D8" s="26"/>
      <c r="E8" s="26"/>
      <c r="F8" s="26"/>
      <c r="G8" s="26"/>
      <c r="H8" s="26"/>
      <c r="I8" s="26"/>
      <c r="J8" s="26"/>
      <c r="K8" s="26"/>
      <c r="L8" s="26"/>
      <c r="M8" s="167"/>
      <c r="N8" s="152">
        <v>1</v>
      </c>
      <c r="O8" s="179"/>
      <c r="P8" s="189"/>
      <c r="Q8" s="1">
        <v>1</v>
      </c>
      <c r="R8" s="1"/>
      <c r="S8" s="1"/>
      <c r="T8" s="167"/>
      <c r="U8" s="152">
        <v>1</v>
      </c>
      <c r="V8" s="179"/>
      <c r="W8" s="220">
        <f>[1]Sheet1!$K$35</f>
        <v>86.491101847724991</v>
      </c>
      <c r="X8" s="12"/>
      <c r="Y8" s="12"/>
      <c r="Z8" s="12"/>
      <c r="AA8" s="216"/>
      <c r="AB8" s="112"/>
    </row>
    <row r="9" spans="1:29" ht="87.95" customHeight="1" x14ac:dyDescent="0.25">
      <c r="A9" s="21" t="s">
        <v>13</v>
      </c>
      <c r="B9" s="30" t="s">
        <v>31</v>
      </c>
      <c r="C9" s="138"/>
      <c r="D9" s="11">
        <v>1</v>
      </c>
      <c r="E9" s="11"/>
      <c r="F9" s="11"/>
      <c r="G9" s="11"/>
      <c r="H9" s="11"/>
      <c r="I9" s="11"/>
      <c r="J9" s="11"/>
      <c r="K9" s="11"/>
      <c r="L9" s="11"/>
      <c r="M9" s="169"/>
      <c r="N9" s="153"/>
      <c r="O9" s="11">
        <v>1</v>
      </c>
      <c r="P9" s="138"/>
      <c r="Q9" s="2"/>
      <c r="R9" s="2"/>
      <c r="S9" s="2"/>
      <c r="T9" s="169">
        <v>1</v>
      </c>
      <c r="U9" s="153">
        <v>1</v>
      </c>
      <c r="V9" s="196"/>
      <c r="W9" s="224">
        <v>124.08</v>
      </c>
      <c r="X9" s="13">
        <v>0.25</v>
      </c>
      <c r="Y9" s="13"/>
      <c r="Z9" s="13"/>
      <c r="AA9" s="225"/>
      <c r="AB9" s="80"/>
    </row>
    <row r="10" spans="1:29" ht="87.95" customHeight="1" x14ac:dyDescent="0.25">
      <c r="A10" s="22" t="s">
        <v>14</v>
      </c>
      <c r="B10" s="59" t="s">
        <v>53</v>
      </c>
      <c r="C10" s="139"/>
      <c r="D10" s="7"/>
      <c r="E10" s="7"/>
      <c r="F10" s="7"/>
      <c r="G10" s="7"/>
      <c r="H10" s="7"/>
      <c r="I10" s="7"/>
      <c r="J10" s="7">
        <v>1</v>
      </c>
      <c r="K10" s="7"/>
      <c r="L10" s="7"/>
      <c r="M10" s="170"/>
      <c r="N10" s="154"/>
      <c r="O10" s="7">
        <v>1</v>
      </c>
      <c r="P10" s="139"/>
      <c r="Q10" s="3"/>
      <c r="R10" s="3">
        <v>1</v>
      </c>
      <c r="S10" s="3"/>
      <c r="T10" s="170"/>
      <c r="U10" s="154">
        <v>1</v>
      </c>
      <c r="V10" s="197"/>
      <c r="W10" s="226">
        <v>250</v>
      </c>
      <c r="X10" s="14"/>
      <c r="Y10" s="14"/>
      <c r="Z10" s="14"/>
      <c r="AA10" s="227">
        <v>397.3</v>
      </c>
      <c r="AB10" s="80" t="s">
        <v>115</v>
      </c>
    </row>
    <row r="11" spans="1:29" customFormat="1" ht="30" x14ac:dyDescent="0.25">
      <c r="A11" s="114" t="s">
        <v>14</v>
      </c>
      <c r="B11" s="148" t="s">
        <v>112</v>
      </c>
      <c r="C11" s="115"/>
      <c r="D11" s="116"/>
      <c r="E11" s="116"/>
      <c r="F11" s="116"/>
      <c r="G11" s="117"/>
      <c r="H11" s="117"/>
      <c r="I11" s="117">
        <v>1</v>
      </c>
      <c r="J11" s="117"/>
      <c r="K11" s="117"/>
      <c r="L11" s="117"/>
      <c r="M11" s="118"/>
      <c r="N11" s="119"/>
      <c r="O11" s="117">
        <v>1</v>
      </c>
      <c r="P11" s="191"/>
      <c r="Q11" s="116"/>
      <c r="R11" s="120">
        <v>1</v>
      </c>
      <c r="S11" s="116"/>
      <c r="T11" s="118"/>
      <c r="U11" s="120"/>
      <c r="V11" s="119"/>
      <c r="W11" s="229">
        <v>1</v>
      </c>
      <c r="X11" s="121">
        <v>12.5</v>
      </c>
      <c r="Y11" s="122"/>
      <c r="Z11" s="122"/>
      <c r="AA11" s="123"/>
      <c r="AB11" s="210" t="s">
        <v>113</v>
      </c>
    </row>
    <row r="12" spans="1:29" ht="87.95" customHeight="1" x14ac:dyDescent="0.25">
      <c r="A12" s="25" t="s">
        <v>18</v>
      </c>
      <c r="B12" s="50" t="s">
        <v>88</v>
      </c>
      <c r="C12" s="143"/>
      <c r="D12" s="10"/>
      <c r="E12" s="10"/>
      <c r="F12" s="10"/>
      <c r="G12" s="10"/>
      <c r="H12" s="10"/>
      <c r="I12" s="10"/>
      <c r="J12" s="10"/>
      <c r="K12" s="10"/>
      <c r="L12" s="10">
        <v>1</v>
      </c>
      <c r="M12" s="175"/>
      <c r="N12" s="158"/>
      <c r="O12" s="10">
        <v>1</v>
      </c>
      <c r="P12" s="143"/>
      <c r="Q12" s="6"/>
      <c r="R12" s="6"/>
      <c r="S12" s="6"/>
      <c r="T12" s="175">
        <v>1</v>
      </c>
      <c r="U12" s="158">
        <v>1</v>
      </c>
      <c r="V12" s="201"/>
      <c r="W12" s="239">
        <v>0</v>
      </c>
      <c r="X12" s="38">
        <v>0</v>
      </c>
      <c r="Y12" s="17">
        <v>0</v>
      </c>
      <c r="Z12" s="17">
        <v>0</v>
      </c>
      <c r="AA12" s="240">
        <v>0</v>
      </c>
      <c r="AB12" s="80" t="s">
        <v>90</v>
      </c>
    </row>
    <row r="13" spans="1:29" ht="87.95" customHeight="1" x14ac:dyDescent="0.25">
      <c r="A13" s="25" t="s">
        <v>18</v>
      </c>
      <c r="B13" s="50" t="s">
        <v>60</v>
      </c>
      <c r="C13" s="143"/>
      <c r="D13" s="10"/>
      <c r="E13" s="10"/>
      <c r="F13" s="10">
        <v>1</v>
      </c>
      <c r="G13" s="10"/>
      <c r="H13" s="10"/>
      <c r="I13" s="10"/>
      <c r="J13" s="10"/>
      <c r="K13" s="10"/>
      <c r="L13" s="10"/>
      <c r="M13" s="175"/>
      <c r="N13" s="158"/>
      <c r="O13" s="10">
        <v>1</v>
      </c>
      <c r="P13" s="143"/>
      <c r="Q13" s="6"/>
      <c r="R13" s="6"/>
      <c r="S13" s="6"/>
      <c r="T13" s="175">
        <v>1</v>
      </c>
      <c r="U13" s="158">
        <v>1</v>
      </c>
      <c r="V13" s="201"/>
      <c r="W13" s="239"/>
      <c r="X13" s="38"/>
      <c r="Y13" s="17"/>
      <c r="Z13" s="17"/>
      <c r="AA13" s="240"/>
      <c r="AB13" s="80" t="s">
        <v>117</v>
      </c>
    </row>
    <row r="14" spans="1:29" ht="87.95" customHeight="1" x14ac:dyDescent="0.25">
      <c r="A14" s="25" t="s">
        <v>18</v>
      </c>
      <c r="B14" s="50" t="s">
        <v>61</v>
      </c>
      <c r="C14" s="143"/>
      <c r="D14" s="10"/>
      <c r="E14" s="10"/>
      <c r="F14" s="10">
        <v>1</v>
      </c>
      <c r="G14" s="10"/>
      <c r="H14" s="10"/>
      <c r="I14" s="10"/>
      <c r="J14" s="10"/>
      <c r="K14" s="10"/>
      <c r="L14" s="10"/>
      <c r="M14" s="175"/>
      <c r="N14" s="158">
        <v>1</v>
      </c>
      <c r="O14" s="10"/>
      <c r="P14" s="143"/>
      <c r="Q14" s="6"/>
      <c r="R14" s="6"/>
      <c r="S14" s="6"/>
      <c r="T14" s="175">
        <v>1</v>
      </c>
      <c r="U14" s="158">
        <v>1</v>
      </c>
      <c r="V14" s="201"/>
      <c r="W14" s="239">
        <v>8.3699999999999992</v>
      </c>
      <c r="X14" s="38"/>
      <c r="Y14" s="17"/>
      <c r="Z14" s="17"/>
      <c r="AA14" s="240"/>
      <c r="AB14" s="80" t="s">
        <v>91</v>
      </c>
    </row>
    <row r="15" spans="1:29" ht="87.95" customHeight="1" x14ac:dyDescent="0.25">
      <c r="A15" s="25" t="s">
        <v>18</v>
      </c>
      <c r="B15" s="50" t="s">
        <v>60</v>
      </c>
      <c r="C15" s="143"/>
      <c r="D15" s="10"/>
      <c r="E15" s="10"/>
      <c r="F15" s="10"/>
      <c r="G15" s="10"/>
      <c r="H15" s="10"/>
      <c r="I15" s="10"/>
      <c r="J15" s="10"/>
      <c r="K15" s="10"/>
      <c r="L15" s="10">
        <v>1</v>
      </c>
      <c r="M15" s="175"/>
      <c r="N15" s="158"/>
      <c r="O15" s="10">
        <v>1</v>
      </c>
      <c r="P15" s="143"/>
      <c r="Q15" s="6"/>
      <c r="R15" s="6"/>
      <c r="S15" s="6"/>
      <c r="T15" s="175">
        <v>1</v>
      </c>
      <c r="U15" s="158">
        <v>1</v>
      </c>
      <c r="V15" s="201"/>
      <c r="W15" s="241">
        <v>4</v>
      </c>
      <c r="X15" s="38"/>
      <c r="Y15" s="17"/>
      <c r="Z15" s="17"/>
      <c r="AA15" s="240"/>
      <c r="AB15" s="83" t="s">
        <v>93</v>
      </c>
      <c r="AC15" s="76">
        <v>40</v>
      </c>
    </row>
    <row r="16" spans="1:29" ht="87.95" customHeight="1" x14ac:dyDescent="0.25">
      <c r="A16" s="25" t="s">
        <v>18</v>
      </c>
      <c r="B16" s="50" t="s">
        <v>63</v>
      </c>
      <c r="C16" s="143">
        <v>1</v>
      </c>
      <c r="D16" s="10"/>
      <c r="E16" s="10"/>
      <c r="F16" s="10"/>
      <c r="G16" s="10"/>
      <c r="H16" s="10"/>
      <c r="I16" s="10"/>
      <c r="J16" s="10"/>
      <c r="K16" s="10"/>
      <c r="L16" s="10"/>
      <c r="M16" s="175"/>
      <c r="N16" s="158">
        <v>1</v>
      </c>
      <c r="O16" s="10"/>
      <c r="P16" s="143"/>
      <c r="Q16" s="6"/>
      <c r="R16" s="6"/>
      <c r="S16" s="6"/>
      <c r="T16" s="175">
        <v>1</v>
      </c>
      <c r="U16" s="158">
        <v>1</v>
      </c>
      <c r="V16" s="201"/>
      <c r="W16" s="239">
        <v>100</v>
      </c>
      <c r="X16" s="39">
        <v>50</v>
      </c>
      <c r="Y16" s="17"/>
      <c r="Z16" s="17">
        <v>30</v>
      </c>
      <c r="AA16" s="240"/>
      <c r="AB16" s="84" t="s">
        <v>94</v>
      </c>
      <c r="AC16" s="77"/>
    </row>
    <row r="17" spans="1:29" ht="87.95" customHeight="1" x14ac:dyDescent="0.25">
      <c r="A17" s="25" t="s">
        <v>18</v>
      </c>
      <c r="B17" s="50" t="s">
        <v>64</v>
      </c>
      <c r="C17" s="143">
        <v>1</v>
      </c>
      <c r="D17" s="10"/>
      <c r="E17" s="10"/>
      <c r="F17" s="10"/>
      <c r="G17" s="10"/>
      <c r="H17" s="10"/>
      <c r="I17" s="10"/>
      <c r="J17" s="10"/>
      <c r="K17" s="10"/>
      <c r="L17" s="10"/>
      <c r="M17" s="175"/>
      <c r="N17" s="158"/>
      <c r="O17" s="10">
        <v>1</v>
      </c>
      <c r="P17" s="143"/>
      <c r="Q17" s="6"/>
      <c r="R17" s="6"/>
      <c r="S17" s="6"/>
      <c r="T17" s="175">
        <v>1</v>
      </c>
      <c r="U17" s="158">
        <v>1</v>
      </c>
      <c r="V17" s="201"/>
      <c r="W17" s="239">
        <v>8.3000000000000007</v>
      </c>
      <c r="X17" s="38"/>
      <c r="Y17" s="17"/>
      <c r="Z17" s="17">
        <v>15.5</v>
      </c>
      <c r="AA17" s="240"/>
      <c r="AB17" s="83" t="s">
        <v>95</v>
      </c>
      <c r="AC17" s="76"/>
    </row>
    <row r="18" spans="1:29" ht="87.95" customHeight="1" x14ac:dyDescent="0.25">
      <c r="A18" s="25" t="s">
        <v>18</v>
      </c>
      <c r="B18" s="50" t="s">
        <v>65</v>
      </c>
      <c r="C18" s="143"/>
      <c r="D18" s="10"/>
      <c r="E18" s="10"/>
      <c r="F18" s="10"/>
      <c r="G18" s="10"/>
      <c r="H18" s="10">
        <v>1</v>
      </c>
      <c r="I18" s="10"/>
      <c r="J18" s="10"/>
      <c r="K18" s="10"/>
      <c r="L18" s="10"/>
      <c r="M18" s="175"/>
      <c r="N18" s="158"/>
      <c r="O18" s="10">
        <v>1</v>
      </c>
      <c r="P18" s="143"/>
      <c r="Q18" s="6"/>
      <c r="R18" s="6"/>
      <c r="S18" s="6"/>
      <c r="T18" s="175">
        <v>1</v>
      </c>
      <c r="U18" s="158">
        <v>1</v>
      </c>
      <c r="V18" s="201"/>
      <c r="W18" s="239">
        <v>8.32</v>
      </c>
      <c r="X18" s="38"/>
      <c r="Y18" s="17"/>
      <c r="Z18" s="17"/>
      <c r="AA18" s="240"/>
      <c r="AB18" s="86" t="s">
        <v>96</v>
      </c>
      <c r="AC18" s="77"/>
    </row>
    <row r="19" spans="1:29" s="47" customFormat="1" ht="87.95" customHeight="1" thickBot="1" x14ac:dyDescent="0.3">
      <c r="A19" s="130" t="s">
        <v>42</v>
      </c>
      <c r="B19" s="131"/>
      <c r="C19" s="176">
        <f>SUM(C3:C18)</f>
        <v>7</v>
      </c>
      <c r="D19" s="126">
        <f>SUM(D3:D18)</f>
        <v>2</v>
      </c>
      <c r="E19" s="126"/>
      <c r="F19" s="126">
        <f>SUM(F3:F18)</f>
        <v>3</v>
      </c>
      <c r="G19" s="126">
        <f>SUM(G3:G18)</f>
        <v>0</v>
      </c>
      <c r="H19" s="126">
        <f>SUM(H3:H18)</f>
        <v>1</v>
      </c>
      <c r="I19" s="126">
        <f>SUM(I3:I18)</f>
        <v>1</v>
      </c>
      <c r="J19" s="126">
        <f>SUM(J3:J18)</f>
        <v>1</v>
      </c>
      <c r="K19" s="126">
        <f>SUM(K3:K18)</f>
        <v>0</v>
      </c>
      <c r="L19" s="126">
        <f>SUM(L3:L18)</f>
        <v>2</v>
      </c>
      <c r="M19" s="177">
        <f>SUM(M3:M18)</f>
        <v>1</v>
      </c>
      <c r="N19" s="159">
        <f>SUM(N3:N18)</f>
        <v>7</v>
      </c>
      <c r="O19" s="181">
        <f>SUM(O3:O18)</f>
        <v>9</v>
      </c>
      <c r="P19" s="193">
        <f>SUM(M3:M18)</f>
        <v>1</v>
      </c>
      <c r="Q19" s="127">
        <f>SUM(N3:N18)</f>
        <v>7</v>
      </c>
      <c r="R19" s="127">
        <f>SUM(R3:R18)</f>
        <v>2</v>
      </c>
      <c r="S19" s="127">
        <f>SUM(S3:S18)</f>
        <v>3</v>
      </c>
      <c r="T19" s="194">
        <f>SUM(T3:T18)</f>
        <v>10</v>
      </c>
      <c r="U19" s="186">
        <f>SUM(U3:U18)</f>
        <v>15</v>
      </c>
      <c r="V19" s="203">
        <f>SUM(V3:V18)</f>
        <v>0</v>
      </c>
      <c r="W19" s="242">
        <f>SUM(W3:W18)</f>
        <v>5149.7315641260739</v>
      </c>
      <c r="X19" s="128">
        <f>SUM(X3:X18)</f>
        <v>62.75</v>
      </c>
      <c r="Y19" s="128">
        <f>SUM(Y3:Y18)</f>
        <v>0</v>
      </c>
      <c r="Z19" s="129">
        <f>SUM(Z3:Z18)</f>
        <v>73.527164461875003</v>
      </c>
      <c r="AA19" s="243">
        <f>SUM(AA3:AA18)</f>
        <v>397.3</v>
      </c>
      <c r="AB19" s="73"/>
    </row>
    <row r="20" spans="1:29" ht="45.95" customHeight="1" x14ac:dyDescent="0.25"/>
    <row r="21" spans="1:29" ht="14.1" customHeight="1" x14ac:dyDescent="0.25">
      <c r="A21" s="79" t="s">
        <v>19</v>
      </c>
    </row>
    <row r="22" spans="1:29" ht="14.1" customHeight="1" x14ac:dyDescent="0.25">
      <c r="A22" s="65" t="s">
        <v>12</v>
      </c>
      <c r="B22" s="58" t="s">
        <v>20</v>
      </c>
    </row>
    <row r="23" spans="1:29" ht="14.1" customHeight="1" x14ac:dyDescent="0.25">
      <c r="A23" s="66" t="s">
        <v>13</v>
      </c>
      <c r="B23" s="58" t="s">
        <v>21</v>
      </c>
    </row>
    <row r="24" spans="1:29" ht="14.1" customHeight="1" x14ac:dyDescent="0.25">
      <c r="A24" s="67" t="s">
        <v>14</v>
      </c>
      <c r="B24" s="58" t="s">
        <v>22</v>
      </c>
    </row>
    <row r="25" spans="1:29" ht="14.1" customHeight="1" x14ac:dyDescent="0.25">
      <c r="A25" s="68" t="s">
        <v>16</v>
      </c>
      <c r="B25" s="58" t="s">
        <v>23</v>
      </c>
    </row>
    <row r="26" spans="1:29" ht="14.1" customHeight="1" x14ac:dyDescent="0.25">
      <c r="A26" s="69" t="s">
        <v>15</v>
      </c>
      <c r="B26" s="58" t="s">
        <v>26</v>
      </c>
    </row>
    <row r="27" spans="1:29" ht="14.1" customHeight="1" x14ac:dyDescent="0.25">
      <c r="A27" s="78" t="s">
        <v>17</v>
      </c>
      <c r="B27" s="58" t="s">
        <v>24</v>
      </c>
    </row>
    <row r="28" spans="1:29" ht="14.1" customHeight="1" x14ac:dyDescent="0.25">
      <c r="A28" s="70" t="s">
        <v>18</v>
      </c>
      <c r="B28" s="58" t="s">
        <v>25</v>
      </c>
    </row>
    <row r="29" spans="1:29" ht="14.1" customHeight="1" x14ac:dyDescent="0.25">
      <c r="A29" s="64" t="s">
        <v>32</v>
      </c>
      <c r="B29" s="58" t="s">
        <v>35</v>
      </c>
    </row>
    <row r="30" spans="1:29" ht="14.1" customHeight="1" x14ac:dyDescent="0.25">
      <c r="A30" s="64" t="s">
        <v>43</v>
      </c>
      <c r="B30" s="58" t="s">
        <v>44</v>
      </c>
    </row>
    <row r="31" spans="1:29" ht="14.1" customHeight="1" x14ac:dyDescent="0.25">
      <c r="A31" s="71" t="s">
        <v>83</v>
      </c>
      <c r="B31" s="58" t="s">
        <v>85</v>
      </c>
    </row>
    <row r="32" spans="1:29" ht="14.1" customHeight="1" x14ac:dyDescent="0.25">
      <c r="A32" s="64" t="s">
        <v>84</v>
      </c>
      <c r="B32" s="58" t="s">
        <v>86</v>
      </c>
    </row>
    <row r="34" spans="3:14" ht="87.95" customHeight="1" x14ac:dyDescent="0.25"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</row>
  </sheetData>
  <mergeCells count="6">
    <mergeCell ref="C1:M1"/>
    <mergeCell ref="N1:O1"/>
    <mergeCell ref="P1:T1"/>
    <mergeCell ref="U1:V1"/>
    <mergeCell ref="W1:AA1"/>
    <mergeCell ref="A19:B19"/>
  </mergeCells>
  <hyperlinks>
    <hyperlink ref="B9" r:id="rId1" display="https://www.climateinvestmentfunds.org/projects/wind-power-development-project" xr:uid="{8E9B7761-46E3-4792-B028-521475716DC1}"/>
    <hyperlink ref="B3" r:id="rId2" display="https://www.afdb.org/en/projects-and-operations/p-eg-aac-025" xr:uid="{C11B06B6-9C10-4737-A53C-D18389826762}"/>
    <hyperlink ref="B4" r:id="rId3" display="https://www.afdb.org/en/projects-and-operations/p-eg-k00-009" xr:uid="{CD5F6F21-6D6A-4F07-8941-19069D44255D}"/>
    <hyperlink ref="B5" r:id="rId4" display="https://www.afdb.org/en/projects-and-operations/p-eg-az0-005" xr:uid="{510EB636-7FAA-460A-A26C-52D4DE112050}"/>
    <hyperlink ref="B6" r:id="rId5" display="https://www.afdb.org/en/projects-and-operations/p-eg-aac-019" xr:uid="{E9B6BD2D-5C87-4B3A-9C3F-BCB062E552F9}"/>
    <hyperlink ref="B7" r:id="rId6" display="https://www.afdb.org/en/projects-and-operations/p-eg-aac-017" xr:uid="{7B10ABE8-28CD-49AC-99EA-3DFAFD2F7291}"/>
    <hyperlink ref="B10" r:id="rId7" tooltip="Alexandria Refinery Green Project" display="https://www.ebrd.com/work-with-us/projects/psd/51018.html" xr:uid="{41274FBE-697B-477B-B2C1-A808B9CA30C7}"/>
    <hyperlink ref="B12" r:id="rId8" xr:uid="{96B507DF-BFAC-40A4-8B72-36F39284D0CE}"/>
    <hyperlink ref="B13" r:id="rId9" xr:uid="{D179D82F-D29D-4DAB-AC9B-756754AE5EE5}"/>
    <hyperlink ref="B14" r:id="rId10" xr:uid="{67D17365-DE42-4B11-9C92-B8E33819D19E}"/>
    <hyperlink ref="B15" r:id="rId11" xr:uid="{4507C651-B3F9-4E38-BA25-8AA5363B422F}"/>
    <hyperlink ref="B16" r:id="rId12" xr:uid="{889F3172-68FE-4B64-BA6B-9F1CFC468BC2}"/>
    <hyperlink ref="B17" r:id="rId13" display="https://projects.worldbank.org/en/projects-operations/project-detail/P116230" xr:uid="{0E1BF621-B404-43FA-B4B0-F3DF98C258DC}"/>
    <hyperlink ref="B18" r:id="rId14" xr:uid="{18446E83-B32C-4DCC-9706-0E2E1E695C6D}"/>
    <hyperlink ref="B11" r:id="rId15" xr:uid="{EC6A594C-823C-4C5F-815E-2CC5C7C55A19}"/>
    <hyperlink ref="AB4" r:id="rId16" display="EoP March 2020" xr:uid="{3B7E9FD2-705E-4023-874C-9B8BFEACC71A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A6091-626A-4961-A9F4-4C1555DDD63A}">
  <dimension ref="A1:BO54"/>
  <sheetViews>
    <sheetView topLeftCell="A23" workbookViewId="0">
      <selection activeCell="C27" sqref="C27:M29"/>
    </sheetView>
  </sheetViews>
  <sheetFormatPr defaultColWidth="8.7109375" defaultRowHeight="15" x14ac:dyDescent="0.25"/>
  <cols>
    <col min="1" max="1" width="10.5703125" style="64" customWidth="1"/>
    <col min="2" max="2" width="16.5703125" style="58" customWidth="1"/>
    <col min="3" max="3" width="17.7109375" style="58" customWidth="1"/>
    <col min="4" max="5" width="12" style="58" customWidth="1"/>
    <col min="6" max="7" width="13" style="58" customWidth="1"/>
    <col min="8" max="10" width="14.28515625" style="58" customWidth="1"/>
    <col min="11" max="11" width="21.28515625" style="58" customWidth="1"/>
    <col min="12" max="12" width="12.140625" style="58" customWidth="1"/>
    <col min="13" max="14" width="11.5703125" style="58" customWidth="1"/>
    <col min="15" max="15" width="10" style="58" customWidth="1"/>
    <col min="16" max="16" width="12.5703125" style="58" customWidth="1"/>
    <col min="17" max="18" width="15" style="58" customWidth="1"/>
    <col min="19" max="22" width="10.5703125" style="58" customWidth="1"/>
    <col min="23" max="23" width="22.42578125" style="58" customWidth="1"/>
    <col min="24" max="24" width="18.42578125" style="58" customWidth="1"/>
    <col min="25" max="25" width="10.5703125" style="58" customWidth="1"/>
    <col min="26" max="26" width="18.85546875" style="58" customWidth="1"/>
    <col min="27" max="27" width="24.140625" style="58" customWidth="1"/>
    <col min="28" max="28" width="39.42578125" style="85" customWidth="1"/>
    <col min="29" max="16384" width="8.7109375" style="58"/>
  </cols>
  <sheetData>
    <row r="1" spans="1:28" s="47" customFormat="1" ht="87.95" customHeight="1" thickBot="1" x14ac:dyDescent="0.3">
      <c r="A1" s="124" t="s">
        <v>7</v>
      </c>
      <c r="B1" s="146" t="s">
        <v>0</v>
      </c>
      <c r="C1" s="160" t="s">
        <v>9</v>
      </c>
      <c r="D1" s="134"/>
      <c r="E1" s="134"/>
      <c r="F1" s="134"/>
      <c r="G1" s="134"/>
      <c r="H1" s="134"/>
      <c r="I1" s="134"/>
      <c r="J1" s="134"/>
      <c r="K1" s="134"/>
      <c r="L1" s="134"/>
      <c r="M1" s="161"/>
      <c r="N1" s="149" t="s">
        <v>41</v>
      </c>
      <c r="O1" s="134"/>
      <c r="P1" s="160" t="s">
        <v>36</v>
      </c>
      <c r="Q1" s="134"/>
      <c r="R1" s="134"/>
      <c r="S1" s="134"/>
      <c r="T1" s="161"/>
      <c r="U1" s="182" t="s">
        <v>8</v>
      </c>
      <c r="V1" s="132"/>
      <c r="W1" s="211" t="s">
        <v>34</v>
      </c>
      <c r="X1" s="133"/>
      <c r="Y1" s="133"/>
      <c r="Z1" s="133"/>
      <c r="AA1" s="212"/>
      <c r="AB1" s="125" t="s">
        <v>89</v>
      </c>
    </row>
    <row r="2" spans="1:28" s="47" customFormat="1" ht="87.95" customHeight="1" thickBot="1" x14ac:dyDescent="0.3">
      <c r="A2" s="41" t="s">
        <v>6</v>
      </c>
      <c r="B2" s="42" t="s">
        <v>29</v>
      </c>
      <c r="C2" s="162" t="s">
        <v>70</v>
      </c>
      <c r="D2" s="43" t="s">
        <v>1</v>
      </c>
      <c r="E2" s="43" t="s">
        <v>80</v>
      </c>
      <c r="F2" s="43" t="s">
        <v>32</v>
      </c>
      <c r="G2" s="40" t="s">
        <v>75</v>
      </c>
      <c r="H2" s="43" t="s">
        <v>68</v>
      </c>
      <c r="I2" s="40" t="s">
        <v>71</v>
      </c>
      <c r="J2" s="40" t="s">
        <v>74</v>
      </c>
      <c r="K2" s="40" t="s">
        <v>72</v>
      </c>
      <c r="L2" s="43" t="s">
        <v>69</v>
      </c>
      <c r="M2" s="163" t="s">
        <v>33</v>
      </c>
      <c r="N2" s="150" t="s">
        <v>27</v>
      </c>
      <c r="O2" s="43" t="s">
        <v>28</v>
      </c>
      <c r="P2" s="187" t="s">
        <v>37</v>
      </c>
      <c r="Q2" s="44" t="s">
        <v>38</v>
      </c>
      <c r="R2" s="44" t="s">
        <v>73</v>
      </c>
      <c r="S2" s="44" t="s">
        <v>39</v>
      </c>
      <c r="T2" s="163" t="s">
        <v>40</v>
      </c>
      <c r="U2" s="183" t="s">
        <v>10</v>
      </c>
      <c r="V2" s="45" t="s">
        <v>11</v>
      </c>
      <c r="W2" s="213" t="s">
        <v>2</v>
      </c>
      <c r="X2" s="46" t="s">
        <v>3</v>
      </c>
      <c r="Y2" s="46" t="s">
        <v>4</v>
      </c>
      <c r="Z2" s="46" t="s">
        <v>5</v>
      </c>
      <c r="AA2" s="214" t="s">
        <v>33</v>
      </c>
      <c r="AB2" s="113"/>
    </row>
    <row r="3" spans="1:28" ht="87.95" customHeight="1" x14ac:dyDescent="0.25">
      <c r="A3" s="20" t="s">
        <v>12</v>
      </c>
      <c r="B3" s="28" t="s">
        <v>102</v>
      </c>
      <c r="C3" s="164"/>
      <c r="D3" s="35">
        <v>1</v>
      </c>
      <c r="E3" s="35"/>
      <c r="F3" s="35"/>
      <c r="G3" s="35"/>
      <c r="H3" s="35"/>
      <c r="I3" s="35"/>
      <c r="J3" s="35"/>
      <c r="K3" s="35"/>
      <c r="L3" s="35"/>
      <c r="M3" s="165"/>
      <c r="N3" s="151"/>
      <c r="O3" s="178">
        <v>1</v>
      </c>
      <c r="P3" s="188"/>
      <c r="Q3" s="34"/>
      <c r="R3" s="34"/>
      <c r="S3" s="34">
        <v>1</v>
      </c>
      <c r="T3" s="165"/>
      <c r="U3" s="184"/>
      <c r="V3" s="195">
        <v>1</v>
      </c>
      <c r="W3" s="215">
        <v>18.019501907550001</v>
      </c>
      <c r="X3" s="33"/>
      <c r="Y3" s="33">
        <v>54.609735277075004</v>
      </c>
      <c r="Z3" s="33"/>
      <c r="AA3" s="216"/>
      <c r="AB3" s="204" t="s">
        <v>101</v>
      </c>
    </row>
    <row r="4" spans="1:28" ht="87.95" customHeight="1" x14ac:dyDescent="0.25">
      <c r="A4" s="20" t="s">
        <v>12</v>
      </c>
      <c r="B4" s="28" t="s">
        <v>45</v>
      </c>
      <c r="C4" s="166"/>
      <c r="D4" s="26">
        <v>1</v>
      </c>
      <c r="E4" s="26"/>
      <c r="F4" s="26"/>
      <c r="G4" s="26"/>
      <c r="H4" s="26"/>
      <c r="I4" s="26"/>
      <c r="J4" s="26"/>
      <c r="K4" s="26"/>
      <c r="L4" s="26"/>
      <c r="M4" s="167"/>
      <c r="N4" s="152"/>
      <c r="O4" s="179">
        <v>1</v>
      </c>
      <c r="P4" s="189"/>
      <c r="Q4" s="1"/>
      <c r="R4" s="1"/>
      <c r="S4" s="1">
        <v>1</v>
      </c>
      <c r="T4" s="167"/>
      <c r="U4" s="152"/>
      <c r="V4" s="179">
        <v>1</v>
      </c>
      <c r="W4" s="217">
        <v>18.331489999999999</v>
      </c>
      <c r="X4" s="12"/>
      <c r="Y4" s="12"/>
      <c r="Z4" s="12"/>
      <c r="AA4" s="216"/>
      <c r="AB4" s="205" t="s">
        <v>98</v>
      </c>
    </row>
    <row r="5" spans="1:28" ht="87.95" customHeight="1" x14ac:dyDescent="0.25">
      <c r="A5" s="20" t="s">
        <v>12</v>
      </c>
      <c r="B5" s="28" t="s">
        <v>103</v>
      </c>
      <c r="C5" s="166"/>
      <c r="D5" s="26">
        <v>1</v>
      </c>
      <c r="E5" s="26"/>
      <c r="F5" s="26"/>
      <c r="G5" s="26"/>
      <c r="H5" s="26"/>
      <c r="I5" s="26"/>
      <c r="J5" s="26"/>
      <c r="K5" s="26"/>
      <c r="L5" s="26"/>
      <c r="M5" s="167"/>
      <c r="N5" s="152"/>
      <c r="O5" s="179">
        <v>1</v>
      </c>
      <c r="P5" s="189"/>
      <c r="Q5" s="27"/>
      <c r="R5" s="27"/>
      <c r="S5" s="1">
        <v>1</v>
      </c>
      <c r="T5" s="167"/>
      <c r="U5" s="152"/>
      <c r="V5" s="179">
        <v>1</v>
      </c>
      <c r="W5" s="217">
        <v>18</v>
      </c>
      <c r="X5" s="12"/>
      <c r="Y5" s="12"/>
      <c r="Z5" s="12"/>
      <c r="AA5" s="216">
        <v>54.96</v>
      </c>
      <c r="AB5" s="206" t="s">
        <v>99</v>
      </c>
    </row>
    <row r="6" spans="1:28" ht="87.95" customHeight="1" x14ac:dyDescent="0.25">
      <c r="A6" s="20" t="s">
        <v>12</v>
      </c>
      <c r="B6" s="28" t="s">
        <v>48</v>
      </c>
      <c r="C6" s="166">
        <v>1</v>
      </c>
      <c r="D6" s="26"/>
      <c r="E6" s="26"/>
      <c r="F6" s="26"/>
      <c r="G6" s="26"/>
      <c r="H6" s="26"/>
      <c r="I6" s="26"/>
      <c r="J6" s="26"/>
      <c r="K6" s="26"/>
      <c r="L6" s="26"/>
      <c r="M6" s="167"/>
      <c r="N6" s="152"/>
      <c r="O6" s="179">
        <v>1</v>
      </c>
      <c r="P6" s="189"/>
      <c r="Q6" s="1"/>
      <c r="R6" s="1"/>
      <c r="S6" s="1">
        <v>1</v>
      </c>
      <c r="T6" s="167"/>
      <c r="U6" s="152"/>
      <c r="V6" s="179"/>
      <c r="W6" s="220">
        <v>1.0920000000000001</v>
      </c>
      <c r="X6" s="12"/>
      <c r="Y6" s="12"/>
      <c r="Z6" s="221">
        <v>8.8883397499999989E-2</v>
      </c>
      <c r="AA6" s="216"/>
      <c r="AB6" s="112"/>
    </row>
    <row r="8" spans="1:28" customFormat="1" ht="98.25" customHeight="1" x14ac:dyDescent="0.25">
      <c r="A8" s="96" t="s">
        <v>12</v>
      </c>
      <c r="B8" s="110" t="s">
        <v>106</v>
      </c>
      <c r="C8" s="100">
        <v>1</v>
      </c>
      <c r="D8" s="97"/>
      <c r="E8" s="97"/>
      <c r="F8" s="97"/>
      <c r="G8" s="97"/>
      <c r="H8" s="97"/>
      <c r="I8" s="97"/>
      <c r="J8" s="97"/>
      <c r="K8" s="97"/>
      <c r="L8" s="97"/>
      <c r="M8" s="98"/>
      <c r="N8" s="99"/>
      <c r="O8" s="136">
        <v>1</v>
      </c>
      <c r="P8" s="104"/>
      <c r="Q8" s="97"/>
      <c r="R8" s="97">
        <v>1</v>
      </c>
      <c r="S8" s="97"/>
      <c r="T8" s="98"/>
      <c r="U8" s="109"/>
      <c r="V8" s="99">
        <v>1</v>
      </c>
      <c r="W8" s="223"/>
      <c r="X8" s="101">
        <v>179.22</v>
      </c>
      <c r="Y8" s="102"/>
      <c r="Z8" s="102"/>
      <c r="AA8" s="103"/>
      <c r="AB8" s="209"/>
    </row>
    <row r="9" spans="1:28" customFormat="1" ht="78.75" customHeight="1" x14ac:dyDescent="0.25">
      <c r="A9" s="96" t="s">
        <v>12</v>
      </c>
      <c r="B9" s="111" t="s">
        <v>107</v>
      </c>
      <c r="C9" s="104"/>
      <c r="D9" s="105"/>
      <c r="E9" s="97"/>
      <c r="F9" s="97">
        <v>1</v>
      </c>
      <c r="G9" s="97"/>
      <c r="H9" s="97"/>
      <c r="I9" s="97"/>
      <c r="J9" s="97"/>
      <c r="K9" s="97"/>
      <c r="L9" s="97"/>
      <c r="M9" s="98"/>
      <c r="N9" s="99"/>
      <c r="O9" s="136">
        <v>1</v>
      </c>
      <c r="P9" s="104"/>
      <c r="Q9" s="97"/>
      <c r="R9" s="106"/>
      <c r="S9" s="107">
        <v>1</v>
      </c>
      <c r="T9" s="98"/>
      <c r="U9" s="109">
        <v>1</v>
      </c>
      <c r="V9" s="99">
        <v>1</v>
      </c>
      <c r="W9" s="223"/>
      <c r="X9" s="101">
        <v>115.82</v>
      </c>
      <c r="Y9" s="102"/>
      <c r="Z9" s="102"/>
      <c r="AA9" s="103"/>
      <c r="AB9" s="209"/>
    </row>
    <row r="10" spans="1:28" customFormat="1" ht="129.75" customHeight="1" x14ac:dyDescent="0.25">
      <c r="A10" s="96" t="s">
        <v>12</v>
      </c>
      <c r="B10" s="110" t="s">
        <v>108</v>
      </c>
      <c r="C10" s="104"/>
      <c r="D10" s="97"/>
      <c r="E10" s="97"/>
      <c r="F10" s="97">
        <v>1</v>
      </c>
      <c r="G10" s="108"/>
      <c r="H10" s="97"/>
      <c r="I10" s="97"/>
      <c r="J10" s="97"/>
      <c r="K10" s="97"/>
      <c r="L10" s="97"/>
      <c r="M10" s="98"/>
      <c r="N10" s="99"/>
      <c r="O10" s="136">
        <v>1</v>
      </c>
      <c r="P10" s="104"/>
      <c r="Q10" s="97"/>
      <c r="R10" s="109"/>
      <c r="S10" s="97">
        <v>1</v>
      </c>
      <c r="T10" s="98"/>
      <c r="U10" s="109">
        <v>1</v>
      </c>
      <c r="V10" s="99">
        <v>1</v>
      </c>
      <c r="W10" s="223"/>
      <c r="X10" s="101">
        <v>104.85</v>
      </c>
      <c r="Y10" s="102"/>
      <c r="Z10" s="102"/>
      <c r="AA10" s="103"/>
      <c r="AB10" s="209"/>
    </row>
    <row r="11" spans="1:28" customFormat="1" ht="45" x14ac:dyDescent="0.25">
      <c r="A11" s="96" t="s">
        <v>12</v>
      </c>
      <c r="B11" s="110" t="s">
        <v>109</v>
      </c>
      <c r="C11" s="104"/>
      <c r="D11" s="97">
        <v>1</v>
      </c>
      <c r="E11" s="97"/>
      <c r="F11" s="97"/>
      <c r="G11" s="97"/>
      <c r="H11" s="97"/>
      <c r="I11" s="97"/>
      <c r="J11" s="97"/>
      <c r="K11" s="97"/>
      <c r="L11" s="97"/>
      <c r="M11" s="98"/>
      <c r="N11" s="99"/>
      <c r="O11" s="136">
        <v>1</v>
      </c>
      <c r="P11" s="104"/>
      <c r="Q11" s="97"/>
      <c r="R11" s="109"/>
      <c r="S11" s="97"/>
      <c r="T11" s="98">
        <v>1</v>
      </c>
      <c r="U11" s="109"/>
      <c r="V11" s="99">
        <v>1</v>
      </c>
      <c r="W11" s="223"/>
      <c r="X11" s="101">
        <v>404.2</v>
      </c>
      <c r="Y11" s="102"/>
      <c r="Z11" s="102"/>
      <c r="AA11" s="103"/>
      <c r="AB11" s="209"/>
    </row>
    <row r="12" spans="1:28" customFormat="1" ht="60" x14ac:dyDescent="0.25">
      <c r="A12" s="96" t="s">
        <v>12</v>
      </c>
      <c r="B12" s="110" t="s">
        <v>110</v>
      </c>
      <c r="C12" s="104"/>
      <c r="D12" s="97">
        <v>1</v>
      </c>
      <c r="E12" s="97"/>
      <c r="F12" s="97"/>
      <c r="G12" s="97"/>
      <c r="H12" s="97"/>
      <c r="I12" s="97"/>
      <c r="J12" s="97"/>
      <c r="K12" s="97"/>
      <c r="L12" s="97"/>
      <c r="M12" s="98"/>
      <c r="N12" s="99"/>
      <c r="O12" s="136">
        <v>1</v>
      </c>
      <c r="P12" s="104"/>
      <c r="Q12" s="97"/>
      <c r="R12" s="109"/>
      <c r="S12" s="97"/>
      <c r="T12" s="98"/>
      <c r="U12" s="109">
        <v>1</v>
      </c>
      <c r="V12" s="99">
        <v>1</v>
      </c>
      <c r="W12" s="223"/>
      <c r="X12" s="101">
        <v>244.79</v>
      </c>
      <c r="Y12" s="102"/>
      <c r="Z12" s="102"/>
      <c r="AA12" s="103"/>
      <c r="AB12" s="209"/>
    </row>
    <row r="13" spans="1:28" ht="87.95" customHeight="1" x14ac:dyDescent="0.25">
      <c r="A13" s="21" t="s">
        <v>13</v>
      </c>
      <c r="B13" s="30" t="s">
        <v>31</v>
      </c>
      <c r="C13" s="138"/>
      <c r="D13" s="11">
        <v>1</v>
      </c>
      <c r="E13" s="11"/>
      <c r="F13" s="11"/>
      <c r="G13" s="11"/>
      <c r="H13" s="11"/>
      <c r="I13" s="11"/>
      <c r="J13" s="11"/>
      <c r="K13" s="11"/>
      <c r="L13" s="11"/>
      <c r="M13" s="169"/>
      <c r="N13" s="153"/>
      <c r="O13" s="11">
        <v>1</v>
      </c>
      <c r="P13" s="138"/>
      <c r="Q13" s="2"/>
      <c r="R13" s="2"/>
      <c r="S13" s="2"/>
      <c r="T13" s="169">
        <v>1</v>
      </c>
      <c r="U13" s="153">
        <v>1</v>
      </c>
      <c r="V13" s="196"/>
      <c r="W13" s="224">
        <v>124.08</v>
      </c>
      <c r="X13" s="13">
        <v>0.25</v>
      </c>
      <c r="Y13" s="13"/>
      <c r="Z13" s="13"/>
      <c r="AA13" s="225"/>
      <c r="AB13" s="80"/>
    </row>
    <row r="14" spans="1:28" ht="87.95" customHeight="1" x14ac:dyDescent="0.25">
      <c r="A14" s="22" t="s">
        <v>14</v>
      </c>
      <c r="B14" s="59" t="s">
        <v>49</v>
      </c>
      <c r="C14" s="139"/>
      <c r="D14" s="7"/>
      <c r="E14" s="7"/>
      <c r="F14" s="7"/>
      <c r="G14" s="7"/>
      <c r="H14" s="7"/>
      <c r="I14" s="7"/>
      <c r="J14" s="7"/>
      <c r="K14" s="7">
        <v>1</v>
      </c>
      <c r="L14" s="7"/>
      <c r="M14" s="170"/>
      <c r="N14" s="154"/>
      <c r="O14" s="7">
        <v>1</v>
      </c>
      <c r="P14" s="139"/>
      <c r="Q14" s="3">
        <v>1</v>
      </c>
      <c r="R14" s="3"/>
      <c r="S14" s="3"/>
      <c r="T14" s="170"/>
      <c r="U14" s="154"/>
      <c r="V14" s="197">
        <v>1</v>
      </c>
      <c r="W14" s="226">
        <v>264.10000000000002</v>
      </c>
      <c r="X14" s="14"/>
      <c r="Y14" s="14"/>
      <c r="Z14" s="14"/>
      <c r="AA14" s="227">
        <v>321.04700000000003</v>
      </c>
      <c r="AB14" s="80" t="s">
        <v>114</v>
      </c>
    </row>
    <row r="15" spans="1:28" ht="87.95" customHeight="1" x14ac:dyDescent="0.25">
      <c r="A15" s="22" t="s">
        <v>14</v>
      </c>
      <c r="B15" s="59" t="s">
        <v>50</v>
      </c>
      <c r="C15" s="139"/>
      <c r="D15" s="7"/>
      <c r="E15" s="7"/>
      <c r="F15" s="7"/>
      <c r="G15" s="7"/>
      <c r="H15" s="7"/>
      <c r="I15" s="7"/>
      <c r="J15" s="7"/>
      <c r="K15" s="7">
        <v>1</v>
      </c>
      <c r="L15" s="7"/>
      <c r="M15" s="170"/>
      <c r="N15" s="154"/>
      <c r="O15" s="7">
        <v>1</v>
      </c>
      <c r="P15" s="139"/>
      <c r="Q15" s="3"/>
      <c r="R15" s="3"/>
      <c r="S15" s="3">
        <v>1</v>
      </c>
      <c r="T15" s="170"/>
      <c r="U15" s="154"/>
      <c r="V15" s="197">
        <v>1</v>
      </c>
      <c r="W15" s="226">
        <v>264.10000000000002</v>
      </c>
      <c r="X15" s="14"/>
      <c r="Y15" s="14"/>
      <c r="Z15" s="14"/>
      <c r="AA15" s="227">
        <v>1548.2891179999999</v>
      </c>
      <c r="AB15" s="80"/>
    </row>
    <row r="16" spans="1:28" ht="87.95" customHeight="1" x14ac:dyDescent="0.25">
      <c r="A16" s="22" t="s">
        <v>14</v>
      </c>
      <c r="B16" s="59" t="s">
        <v>51</v>
      </c>
      <c r="C16" s="139"/>
      <c r="D16" s="7"/>
      <c r="E16" s="7"/>
      <c r="F16" s="7"/>
      <c r="G16" s="7"/>
      <c r="H16" s="7"/>
      <c r="I16" s="7">
        <v>1</v>
      </c>
      <c r="J16" s="7"/>
      <c r="K16" s="7"/>
      <c r="L16" s="7"/>
      <c r="M16" s="170"/>
      <c r="N16" s="154"/>
      <c r="O16" s="7">
        <v>1</v>
      </c>
      <c r="P16" s="139"/>
      <c r="Q16" s="3"/>
      <c r="R16" s="3"/>
      <c r="S16" s="3"/>
      <c r="T16" s="170">
        <v>1</v>
      </c>
      <c r="U16" s="154"/>
      <c r="V16" s="197">
        <v>1</v>
      </c>
      <c r="W16" s="226">
        <v>100</v>
      </c>
      <c r="X16" s="14"/>
      <c r="Y16" s="14"/>
      <c r="Z16" s="14"/>
      <c r="AA16" s="227"/>
      <c r="AB16" s="80" t="s">
        <v>113</v>
      </c>
    </row>
    <row r="17" spans="1:67" ht="87.95" customHeight="1" x14ac:dyDescent="0.25">
      <c r="A17" s="22" t="s">
        <v>14</v>
      </c>
      <c r="B17" s="59" t="s">
        <v>52</v>
      </c>
      <c r="C17" s="139"/>
      <c r="D17" s="7">
        <v>1</v>
      </c>
      <c r="E17" s="7"/>
      <c r="F17" s="7"/>
      <c r="G17" s="7"/>
      <c r="H17" s="7"/>
      <c r="I17" s="7"/>
      <c r="J17" s="7"/>
      <c r="K17" s="7"/>
      <c r="L17" s="7"/>
      <c r="M17" s="170"/>
      <c r="N17" s="154"/>
      <c r="O17" s="180">
        <v>1</v>
      </c>
      <c r="P17" s="139"/>
      <c r="Q17" s="3">
        <v>1</v>
      </c>
      <c r="R17" s="3"/>
      <c r="S17" s="3"/>
      <c r="T17" s="170"/>
      <c r="U17" s="154"/>
      <c r="V17" s="197">
        <v>1</v>
      </c>
      <c r="W17" s="226">
        <v>40</v>
      </c>
      <c r="X17" s="14"/>
      <c r="Y17" s="14"/>
      <c r="Z17" s="14"/>
      <c r="AA17" s="227"/>
      <c r="AB17" s="80"/>
    </row>
    <row r="18" spans="1:67" ht="87.95" customHeight="1" x14ac:dyDescent="0.25">
      <c r="A18" s="22" t="s">
        <v>14</v>
      </c>
      <c r="B18" s="59" t="s">
        <v>53</v>
      </c>
      <c r="C18" s="139"/>
      <c r="D18" s="7"/>
      <c r="E18" s="7"/>
      <c r="F18" s="7"/>
      <c r="G18" s="7"/>
      <c r="H18" s="7"/>
      <c r="I18" s="7"/>
      <c r="J18" s="7">
        <v>1</v>
      </c>
      <c r="K18" s="7"/>
      <c r="L18" s="7"/>
      <c r="M18" s="170"/>
      <c r="N18" s="154"/>
      <c r="O18" s="7">
        <v>1</v>
      </c>
      <c r="P18" s="139"/>
      <c r="Q18" s="3"/>
      <c r="R18" s="3">
        <v>1</v>
      </c>
      <c r="S18" s="3"/>
      <c r="T18" s="170"/>
      <c r="U18" s="154">
        <v>1</v>
      </c>
      <c r="V18" s="197"/>
      <c r="W18" s="226">
        <v>250</v>
      </c>
      <c r="X18" s="14"/>
      <c r="Y18" s="14"/>
      <c r="Z18" s="14"/>
      <c r="AA18" s="227">
        <v>397.3</v>
      </c>
      <c r="AB18" s="80" t="s">
        <v>115</v>
      </c>
    </row>
    <row r="19" spans="1:67" ht="87.95" customHeight="1" x14ac:dyDescent="0.25">
      <c r="A19" s="22" t="s">
        <v>14</v>
      </c>
      <c r="B19" s="59" t="s">
        <v>54</v>
      </c>
      <c r="C19" s="139"/>
      <c r="D19" s="7">
        <v>1</v>
      </c>
      <c r="E19" s="7"/>
      <c r="F19" s="7"/>
      <c r="G19" s="7"/>
      <c r="H19" s="7"/>
      <c r="I19" s="7"/>
      <c r="J19" s="7"/>
      <c r="K19" s="7"/>
      <c r="L19" s="7"/>
      <c r="M19" s="170"/>
      <c r="N19" s="154"/>
      <c r="O19" s="7">
        <v>1</v>
      </c>
      <c r="P19" s="139"/>
      <c r="Q19" s="3">
        <v>1</v>
      </c>
      <c r="R19" s="3"/>
      <c r="S19" s="3"/>
      <c r="T19" s="170"/>
      <c r="U19" s="154"/>
      <c r="V19" s="197">
        <v>1</v>
      </c>
      <c r="W19" s="228">
        <v>36</v>
      </c>
      <c r="X19" s="14"/>
      <c r="Y19" s="19">
        <v>14</v>
      </c>
      <c r="Z19" s="14"/>
      <c r="AA19" s="227"/>
      <c r="AB19" s="80"/>
    </row>
    <row r="20" spans="1:67" ht="87.95" customHeight="1" x14ac:dyDescent="0.25">
      <c r="A20" s="22" t="s">
        <v>14</v>
      </c>
      <c r="B20" s="59" t="s">
        <v>55</v>
      </c>
      <c r="C20" s="139"/>
      <c r="D20" s="7">
        <v>1</v>
      </c>
      <c r="E20" s="7"/>
      <c r="F20" s="7"/>
      <c r="G20" s="7"/>
      <c r="H20" s="7"/>
      <c r="I20" s="7"/>
      <c r="J20" s="7"/>
      <c r="K20" s="7"/>
      <c r="L20" s="7"/>
      <c r="M20" s="170"/>
      <c r="N20" s="154"/>
      <c r="O20" s="7">
        <v>1</v>
      </c>
      <c r="P20" s="139"/>
      <c r="Q20" s="3">
        <v>1</v>
      </c>
      <c r="R20" s="3"/>
      <c r="S20" s="3"/>
      <c r="T20" s="170"/>
      <c r="U20" s="154"/>
      <c r="V20" s="197">
        <v>1</v>
      </c>
      <c r="W20" s="228">
        <v>50</v>
      </c>
      <c r="X20" s="14"/>
      <c r="Y20" s="14"/>
      <c r="Z20" s="14"/>
      <c r="AA20" s="227"/>
      <c r="AB20" s="80"/>
    </row>
    <row r="21" spans="1:67" ht="87.95" customHeight="1" x14ac:dyDescent="0.25">
      <c r="A21" s="22" t="s">
        <v>14</v>
      </c>
      <c r="B21" s="59" t="s">
        <v>78</v>
      </c>
      <c r="C21" s="139"/>
      <c r="D21" s="7">
        <v>1</v>
      </c>
      <c r="E21" s="7"/>
      <c r="F21" s="7"/>
      <c r="G21" s="7"/>
      <c r="H21" s="7"/>
      <c r="I21" s="7"/>
      <c r="J21" s="7"/>
      <c r="K21" s="7"/>
      <c r="L21" s="7"/>
      <c r="M21" s="170"/>
      <c r="N21" s="154"/>
      <c r="O21" s="7">
        <v>1</v>
      </c>
      <c r="P21" s="139"/>
      <c r="Q21" s="3"/>
      <c r="R21" s="3"/>
      <c r="S21" s="3">
        <v>1</v>
      </c>
      <c r="T21" s="170"/>
      <c r="U21" s="154"/>
      <c r="V21" s="197">
        <v>1</v>
      </c>
      <c r="W21" s="228">
        <f>SUM(973/10)</f>
        <v>97.3</v>
      </c>
      <c r="X21" s="14">
        <f>SUM(34/10)</f>
        <v>3.4</v>
      </c>
      <c r="Y21" s="14"/>
      <c r="Z21" s="14"/>
      <c r="AA21" s="227"/>
      <c r="AB21" s="80"/>
    </row>
    <row r="22" spans="1:67" ht="87.95" customHeight="1" x14ac:dyDescent="0.25">
      <c r="A22" s="22"/>
      <c r="B22" s="48" t="s">
        <v>79</v>
      </c>
      <c r="C22" s="171"/>
      <c r="D22" s="7">
        <v>1</v>
      </c>
      <c r="E22" s="7"/>
      <c r="F22" s="7"/>
      <c r="G22" s="7"/>
      <c r="H22" s="7"/>
      <c r="I22" s="7"/>
      <c r="J22" s="7"/>
      <c r="K22" s="7"/>
      <c r="L22" s="7"/>
      <c r="M22" s="170"/>
      <c r="N22" s="154"/>
      <c r="O22" s="7">
        <v>1</v>
      </c>
      <c r="P22" s="139"/>
      <c r="Q22" s="3"/>
      <c r="R22" s="3"/>
      <c r="S22" s="3">
        <v>1</v>
      </c>
      <c r="T22" s="170"/>
      <c r="U22" s="154">
        <v>1</v>
      </c>
      <c r="V22" s="197">
        <v>1</v>
      </c>
      <c r="W22" s="228">
        <v>600</v>
      </c>
      <c r="X22" s="14">
        <v>2</v>
      </c>
      <c r="Y22" s="14">
        <v>250</v>
      </c>
      <c r="Z22" s="14"/>
      <c r="AA22" s="227"/>
      <c r="AB22" s="80"/>
    </row>
    <row r="24" spans="1:67" customFormat="1" ht="30" x14ac:dyDescent="0.25">
      <c r="A24" s="114" t="s">
        <v>14</v>
      </c>
      <c r="B24" s="148" t="s">
        <v>112</v>
      </c>
      <c r="C24" s="115"/>
      <c r="D24" s="116"/>
      <c r="E24" s="116"/>
      <c r="F24" s="116"/>
      <c r="G24" s="117"/>
      <c r="H24" s="117"/>
      <c r="I24" s="117">
        <v>1</v>
      </c>
      <c r="J24" s="117"/>
      <c r="K24" s="117"/>
      <c r="L24" s="117"/>
      <c r="M24" s="118"/>
      <c r="N24" s="119"/>
      <c r="O24" s="117">
        <v>1</v>
      </c>
      <c r="P24" s="191"/>
      <c r="Q24" s="116"/>
      <c r="R24" s="120">
        <v>1</v>
      </c>
      <c r="S24" s="116"/>
      <c r="T24" s="118"/>
      <c r="U24" s="120"/>
      <c r="V24" s="119"/>
      <c r="W24" s="229">
        <v>1</v>
      </c>
      <c r="X24" s="121">
        <v>12.5</v>
      </c>
      <c r="Y24" s="122"/>
      <c r="Z24" s="122"/>
      <c r="AA24" s="123"/>
      <c r="AB24" s="210" t="s">
        <v>113</v>
      </c>
    </row>
    <row r="25" spans="1:67" ht="87.95" customHeight="1" x14ac:dyDescent="0.25">
      <c r="A25" s="23" t="s">
        <v>16</v>
      </c>
      <c r="B25" s="31" t="s">
        <v>82</v>
      </c>
      <c r="C25" s="140"/>
      <c r="D25" s="8">
        <v>1</v>
      </c>
      <c r="E25" s="8"/>
      <c r="F25" s="8"/>
      <c r="G25" s="8"/>
      <c r="H25" s="8"/>
      <c r="I25" s="8"/>
      <c r="J25" s="8"/>
      <c r="K25" s="8"/>
      <c r="L25" s="8"/>
      <c r="M25" s="172"/>
      <c r="N25" s="155"/>
      <c r="O25" s="8">
        <v>1</v>
      </c>
      <c r="P25" s="140"/>
      <c r="Q25" s="4"/>
      <c r="R25" s="4"/>
      <c r="S25" s="4">
        <v>1</v>
      </c>
      <c r="T25" s="172"/>
      <c r="U25" s="155"/>
      <c r="V25" s="198">
        <v>1</v>
      </c>
      <c r="W25" s="230">
        <f>SUM(344/10)</f>
        <v>34.4</v>
      </c>
      <c r="X25" s="15">
        <f>SUM(34/10)</f>
        <v>3.4</v>
      </c>
      <c r="Y25" s="15"/>
      <c r="Z25" s="15"/>
      <c r="AA25" s="231"/>
      <c r="AB25" s="80" t="s">
        <v>116</v>
      </c>
    </row>
    <row r="26" spans="1:67" ht="87.95" customHeight="1" x14ac:dyDescent="0.25">
      <c r="A26" s="23" t="s">
        <v>16</v>
      </c>
      <c r="B26" s="31" t="s">
        <v>77</v>
      </c>
      <c r="C26" s="140"/>
      <c r="D26" s="8">
        <v>1</v>
      </c>
      <c r="E26" s="8"/>
      <c r="F26" s="8"/>
      <c r="G26" s="8"/>
      <c r="H26" s="8"/>
      <c r="I26" s="8"/>
      <c r="J26" s="8"/>
      <c r="K26" s="8"/>
      <c r="L26" s="8"/>
      <c r="M26" s="172"/>
      <c r="N26" s="155"/>
      <c r="O26" s="8">
        <v>1</v>
      </c>
      <c r="P26" s="140"/>
      <c r="Q26" s="4"/>
      <c r="R26" s="4"/>
      <c r="S26" s="4">
        <v>1</v>
      </c>
      <c r="T26" s="172"/>
      <c r="U26" s="155">
        <v>1</v>
      </c>
      <c r="V26" s="198">
        <v>1</v>
      </c>
      <c r="W26" s="230">
        <v>150</v>
      </c>
      <c r="X26" s="15">
        <v>4.7</v>
      </c>
      <c r="Y26" s="15"/>
      <c r="Z26" s="15"/>
      <c r="AA26" s="231"/>
      <c r="AB26" s="80"/>
    </row>
    <row r="27" spans="1:67" s="61" customFormat="1" ht="87.95" customHeight="1" x14ac:dyDescent="0.25">
      <c r="A27" s="24" t="s">
        <v>15</v>
      </c>
      <c r="B27" s="57" t="s">
        <v>56</v>
      </c>
      <c r="C27" s="141"/>
      <c r="D27" s="9"/>
      <c r="E27" s="9"/>
      <c r="F27" s="9"/>
      <c r="G27" s="9"/>
      <c r="H27" s="9"/>
      <c r="I27" s="9"/>
      <c r="J27" s="9"/>
      <c r="K27" s="9"/>
      <c r="L27" s="9">
        <v>1</v>
      </c>
      <c r="M27" s="173"/>
      <c r="N27" s="156"/>
      <c r="O27" s="9">
        <v>1</v>
      </c>
      <c r="P27" s="141"/>
      <c r="Q27" s="5">
        <v>1</v>
      </c>
      <c r="R27" s="5"/>
      <c r="S27" s="5"/>
      <c r="T27" s="173"/>
      <c r="U27" s="156"/>
      <c r="V27" s="199">
        <v>1</v>
      </c>
      <c r="W27" s="232"/>
      <c r="X27" s="37">
        <v>3.889996</v>
      </c>
      <c r="Y27" s="16"/>
      <c r="Z27" s="16"/>
      <c r="AA27" s="233">
        <v>27.35</v>
      </c>
      <c r="AB27" s="81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</row>
    <row r="28" spans="1:67" ht="87.95" customHeight="1" x14ac:dyDescent="0.25">
      <c r="A28" s="24" t="s">
        <v>15</v>
      </c>
      <c r="B28" s="57" t="s">
        <v>57</v>
      </c>
      <c r="C28" s="141"/>
      <c r="D28" s="9"/>
      <c r="E28" s="9"/>
      <c r="F28" s="49"/>
      <c r="G28" s="9"/>
      <c r="H28" s="9">
        <v>1</v>
      </c>
      <c r="I28" s="9"/>
      <c r="J28" s="9"/>
      <c r="K28" s="9"/>
      <c r="L28" s="9"/>
      <c r="M28" s="173"/>
      <c r="N28" s="156"/>
      <c r="O28" s="9">
        <v>1</v>
      </c>
      <c r="P28" s="141"/>
      <c r="Q28" s="5">
        <v>1</v>
      </c>
      <c r="R28" s="5"/>
      <c r="S28" s="5"/>
      <c r="T28" s="173"/>
      <c r="U28" s="156"/>
      <c r="V28" s="199">
        <v>1</v>
      </c>
      <c r="W28" s="232" t="s">
        <v>67</v>
      </c>
      <c r="X28" s="36">
        <v>2.0931190000000002</v>
      </c>
      <c r="Y28" s="16"/>
      <c r="Z28" s="16"/>
      <c r="AA28" s="234">
        <v>5.4370000000000003</v>
      </c>
      <c r="AB28" s="80" t="s">
        <v>119</v>
      </c>
    </row>
    <row r="29" spans="1:67" ht="87.95" customHeight="1" x14ac:dyDescent="0.25">
      <c r="A29" s="24" t="s">
        <v>15</v>
      </c>
      <c r="B29" s="57" t="s">
        <v>58</v>
      </c>
      <c r="C29" s="141"/>
      <c r="D29" s="9"/>
      <c r="E29" s="9"/>
      <c r="F29" s="9"/>
      <c r="G29" s="9"/>
      <c r="H29" s="9"/>
      <c r="I29" s="9"/>
      <c r="J29" s="9"/>
      <c r="K29" s="9"/>
      <c r="L29" s="9">
        <v>1</v>
      </c>
      <c r="M29" s="173"/>
      <c r="N29" s="156"/>
      <c r="O29" s="9">
        <v>1</v>
      </c>
      <c r="P29" s="141"/>
      <c r="Q29" s="5">
        <v>1</v>
      </c>
      <c r="R29" s="5"/>
      <c r="S29" s="5"/>
      <c r="T29" s="173"/>
      <c r="U29" s="156"/>
      <c r="V29" s="199">
        <v>1</v>
      </c>
      <c r="W29" s="235"/>
      <c r="X29" s="36">
        <v>6.2126939999999999</v>
      </c>
      <c r="Y29" s="16"/>
      <c r="Z29" s="16"/>
      <c r="AA29" s="236">
        <v>0.59020499999999998</v>
      </c>
      <c r="AB29" s="80"/>
    </row>
    <row r="30" spans="1:67" s="63" customFormat="1" ht="87.95" customHeight="1" x14ac:dyDescent="0.25">
      <c r="A30" s="52" t="s">
        <v>17</v>
      </c>
      <c r="B30" s="62" t="s">
        <v>87</v>
      </c>
      <c r="C30" s="142"/>
      <c r="D30" s="53"/>
      <c r="E30" s="53"/>
      <c r="F30" s="53"/>
      <c r="G30" s="53"/>
      <c r="H30" s="53"/>
      <c r="I30" s="53"/>
      <c r="J30" s="53"/>
      <c r="K30" s="53"/>
      <c r="L30" s="53">
        <v>1</v>
      </c>
      <c r="M30" s="174"/>
      <c r="N30" s="157"/>
      <c r="O30" s="53">
        <v>1</v>
      </c>
      <c r="P30" s="142"/>
      <c r="Q30" s="54"/>
      <c r="R30" s="54"/>
      <c r="S30" s="54">
        <v>1</v>
      </c>
      <c r="T30" s="174"/>
      <c r="U30" s="157">
        <v>1</v>
      </c>
      <c r="V30" s="200">
        <v>1</v>
      </c>
      <c r="W30" s="237"/>
      <c r="X30" s="55">
        <v>2</v>
      </c>
      <c r="Y30" s="56"/>
      <c r="Z30" s="56"/>
      <c r="AA30" s="238"/>
      <c r="AB30" s="74"/>
    </row>
    <row r="31" spans="1:67" ht="87.95" customHeight="1" x14ac:dyDescent="0.25">
      <c r="A31" s="25" t="s">
        <v>18</v>
      </c>
      <c r="B31" s="50" t="s">
        <v>59</v>
      </c>
      <c r="C31" s="143"/>
      <c r="D31" s="10"/>
      <c r="E31" s="10"/>
      <c r="F31" s="10"/>
      <c r="G31" s="10"/>
      <c r="H31" s="10">
        <v>1</v>
      </c>
      <c r="I31" s="10"/>
      <c r="J31" s="10"/>
      <c r="K31" s="10"/>
      <c r="L31" s="10"/>
      <c r="M31" s="175"/>
      <c r="N31" s="158"/>
      <c r="O31" s="10">
        <v>1</v>
      </c>
      <c r="P31" s="143"/>
      <c r="Q31" s="6"/>
      <c r="R31" s="6"/>
      <c r="S31" s="6">
        <v>1</v>
      </c>
      <c r="T31" s="175"/>
      <c r="U31" s="158"/>
      <c r="V31" s="201">
        <v>1</v>
      </c>
      <c r="W31" s="239">
        <v>200</v>
      </c>
      <c r="X31" s="38"/>
      <c r="Y31" s="17"/>
      <c r="Z31" s="17"/>
      <c r="AA31" s="240"/>
      <c r="AB31" s="80"/>
    </row>
    <row r="32" spans="1:67" ht="87.95" customHeight="1" x14ac:dyDescent="0.25">
      <c r="A32" s="25" t="s">
        <v>18</v>
      </c>
      <c r="B32" s="50" t="s">
        <v>88</v>
      </c>
      <c r="C32" s="143"/>
      <c r="D32" s="10"/>
      <c r="E32" s="10"/>
      <c r="F32" s="10"/>
      <c r="G32" s="10"/>
      <c r="H32" s="10"/>
      <c r="I32" s="10"/>
      <c r="J32" s="10"/>
      <c r="K32" s="10"/>
      <c r="L32" s="10">
        <v>1</v>
      </c>
      <c r="M32" s="175"/>
      <c r="N32" s="158"/>
      <c r="O32" s="10">
        <v>1</v>
      </c>
      <c r="P32" s="143"/>
      <c r="Q32" s="6"/>
      <c r="R32" s="6"/>
      <c r="S32" s="6"/>
      <c r="T32" s="175">
        <v>1</v>
      </c>
      <c r="U32" s="158"/>
      <c r="V32" s="201"/>
      <c r="W32" s="239">
        <v>0</v>
      </c>
      <c r="X32" s="38">
        <v>0</v>
      </c>
      <c r="Y32" s="17">
        <v>0</v>
      </c>
      <c r="Z32" s="17">
        <v>0</v>
      </c>
      <c r="AA32" s="240">
        <v>0</v>
      </c>
      <c r="AB32" s="80" t="s">
        <v>90</v>
      </c>
    </row>
    <row r="33" spans="1:29" ht="87.95" customHeight="1" thickBot="1" x14ac:dyDescent="0.3">
      <c r="A33" s="25" t="s">
        <v>18</v>
      </c>
      <c r="B33" s="50" t="s">
        <v>60</v>
      </c>
      <c r="C33" s="143"/>
      <c r="D33" s="10"/>
      <c r="E33" s="10"/>
      <c r="F33" s="10">
        <v>1</v>
      </c>
      <c r="G33" s="10"/>
      <c r="H33" s="10"/>
      <c r="I33" s="10"/>
      <c r="J33" s="10"/>
      <c r="K33" s="10"/>
      <c r="L33" s="10"/>
      <c r="M33" s="175"/>
      <c r="N33" s="158"/>
      <c r="O33" s="10">
        <v>1</v>
      </c>
      <c r="P33" s="143"/>
      <c r="Q33" s="6"/>
      <c r="R33" s="6"/>
      <c r="S33" s="6"/>
      <c r="T33" s="175">
        <v>1</v>
      </c>
      <c r="U33" s="158">
        <v>1</v>
      </c>
      <c r="V33" s="201"/>
      <c r="W33" s="239"/>
      <c r="X33" s="38"/>
      <c r="Y33" s="17"/>
      <c r="Z33" s="17"/>
      <c r="AA33" s="240"/>
      <c r="AB33" s="80" t="s">
        <v>117</v>
      </c>
    </row>
    <row r="34" spans="1:29" ht="87.95" customHeight="1" x14ac:dyDescent="0.25">
      <c r="A34" s="25" t="s">
        <v>18</v>
      </c>
      <c r="B34" s="50" t="s">
        <v>62</v>
      </c>
      <c r="C34" s="143"/>
      <c r="D34" s="10">
        <v>1</v>
      </c>
      <c r="E34" s="10"/>
      <c r="F34" s="10"/>
      <c r="G34" s="10"/>
      <c r="H34" s="10"/>
      <c r="I34" s="10"/>
      <c r="J34" s="10"/>
      <c r="K34" s="10"/>
      <c r="L34" s="10"/>
      <c r="M34" s="175"/>
      <c r="N34" s="158"/>
      <c r="O34" s="10">
        <v>1</v>
      </c>
      <c r="P34" s="143"/>
      <c r="Q34" s="6"/>
      <c r="R34" s="6"/>
      <c r="S34" s="6">
        <v>1</v>
      </c>
      <c r="T34" s="175"/>
      <c r="U34" s="158"/>
      <c r="V34" s="201">
        <v>1</v>
      </c>
      <c r="W34" s="239">
        <v>585.4</v>
      </c>
      <c r="X34" s="38">
        <v>897.2</v>
      </c>
      <c r="Y34" s="17"/>
      <c r="Z34" s="17">
        <v>921.8</v>
      </c>
      <c r="AA34" s="240"/>
      <c r="AB34" s="82" t="s">
        <v>92</v>
      </c>
      <c r="AC34" s="75"/>
    </row>
    <row r="35" spans="1:29" ht="87.95" customHeight="1" x14ac:dyDescent="0.25">
      <c r="A35" s="25" t="s">
        <v>18</v>
      </c>
      <c r="B35" s="50" t="s">
        <v>60</v>
      </c>
      <c r="C35" s="143"/>
      <c r="D35" s="10"/>
      <c r="E35" s="10"/>
      <c r="F35" s="10"/>
      <c r="G35" s="10"/>
      <c r="H35" s="10"/>
      <c r="I35" s="10"/>
      <c r="J35" s="10"/>
      <c r="K35" s="10"/>
      <c r="L35" s="10">
        <v>1</v>
      </c>
      <c r="M35" s="175"/>
      <c r="N35" s="158"/>
      <c r="O35" s="10">
        <v>1</v>
      </c>
      <c r="P35" s="143"/>
      <c r="Q35" s="6"/>
      <c r="R35" s="6"/>
      <c r="S35" s="6"/>
      <c r="T35" s="175">
        <v>1</v>
      </c>
      <c r="U35" s="158">
        <v>2</v>
      </c>
      <c r="V35" s="201"/>
      <c r="W35" s="241">
        <v>4</v>
      </c>
      <c r="X35" s="38"/>
      <c r="Y35" s="17"/>
      <c r="Z35" s="17"/>
      <c r="AA35" s="240"/>
      <c r="AB35" s="83" t="s">
        <v>93</v>
      </c>
      <c r="AC35" s="76">
        <v>40</v>
      </c>
    </row>
    <row r="36" spans="1:29" ht="87.95" customHeight="1" x14ac:dyDescent="0.25">
      <c r="A36" s="25" t="s">
        <v>18</v>
      </c>
      <c r="B36" s="50" t="s">
        <v>64</v>
      </c>
      <c r="C36" s="143">
        <v>1</v>
      </c>
      <c r="D36" s="10"/>
      <c r="E36" s="10"/>
      <c r="F36" s="10"/>
      <c r="G36" s="10"/>
      <c r="H36" s="10"/>
      <c r="I36" s="10"/>
      <c r="J36" s="10"/>
      <c r="K36" s="10"/>
      <c r="L36" s="10"/>
      <c r="M36" s="175"/>
      <c r="N36" s="158"/>
      <c r="O36" s="10">
        <v>1</v>
      </c>
      <c r="P36" s="143"/>
      <c r="Q36" s="6"/>
      <c r="R36" s="6"/>
      <c r="S36" s="6"/>
      <c r="T36" s="175">
        <v>1</v>
      </c>
      <c r="U36" s="158">
        <v>1</v>
      </c>
      <c r="V36" s="201"/>
      <c r="W36" s="239">
        <v>8.3000000000000007</v>
      </c>
      <c r="X36" s="38"/>
      <c r="Y36" s="17"/>
      <c r="Z36" s="17">
        <v>15.5</v>
      </c>
      <c r="AA36" s="240"/>
      <c r="AB36" s="83" t="s">
        <v>95</v>
      </c>
      <c r="AC36" s="76"/>
    </row>
    <row r="37" spans="1:29" ht="87.95" customHeight="1" x14ac:dyDescent="0.25">
      <c r="A37" s="25" t="s">
        <v>18</v>
      </c>
      <c r="B37" s="50" t="s">
        <v>65</v>
      </c>
      <c r="C37" s="143"/>
      <c r="D37" s="10"/>
      <c r="E37" s="10"/>
      <c r="F37" s="10"/>
      <c r="G37" s="10"/>
      <c r="H37" s="10">
        <v>1</v>
      </c>
      <c r="I37" s="10"/>
      <c r="J37" s="10"/>
      <c r="K37" s="10"/>
      <c r="L37" s="10"/>
      <c r="M37" s="175"/>
      <c r="N37" s="158"/>
      <c r="O37" s="10">
        <v>1</v>
      </c>
      <c r="P37" s="143"/>
      <c r="Q37" s="6"/>
      <c r="R37" s="6"/>
      <c r="S37" s="6"/>
      <c r="T37" s="175">
        <v>1</v>
      </c>
      <c r="U37" s="158">
        <v>1</v>
      </c>
      <c r="V37" s="201"/>
      <c r="W37" s="239">
        <v>8.32</v>
      </c>
      <c r="X37" s="38"/>
      <c r="Y37" s="17"/>
      <c r="Z37" s="17"/>
      <c r="AA37" s="240"/>
      <c r="AB37" s="86" t="s">
        <v>96</v>
      </c>
      <c r="AC37" s="77"/>
    </row>
    <row r="38" spans="1:29" ht="87.95" customHeight="1" thickBot="1" x14ac:dyDescent="0.3">
      <c r="A38" s="25" t="s">
        <v>18</v>
      </c>
      <c r="B38" s="51" t="s">
        <v>66</v>
      </c>
      <c r="C38" s="143"/>
      <c r="D38" s="10">
        <v>1</v>
      </c>
      <c r="E38" s="10"/>
      <c r="F38" s="10"/>
      <c r="G38" s="10"/>
      <c r="H38" s="10"/>
      <c r="I38" s="10"/>
      <c r="J38" s="10"/>
      <c r="K38" s="10"/>
      <c r="L38" s="10"/>
      <c r="M38" s="175"/>
      <c r="N38" s="158"/>
      <c r="O38" s="10">
        <v>1</v>
      </c>
      <c r="P38" s="144"/>
      <c r="Q38" s="32"/>
      <c r="R38" s="32"/>
      <c r="S38" s="32"/>
      <c r="T38" s="192">
        <v>1</v>
      </c>
      <c r="U38" s="185"/>
      <c r="V38" s="202">
        <v>1</v>
      </c>
      <c r="W38" s="239">
        <v>741.2</v>
      </c>
      <c r="X38" s="38"/>
      <c r="Y38" s="17"/>
      <c r="Z38" s="17">
        <v>62.3</v>
      </c>
      <c r="AA38" s="240"/>
      <c r="AB38" s="85" t="s">
        <v>97</v>
      </c>
    </row>
    <row r="39" spans="1:29" s="47" customFormat="1" ht="87.95" customHeight="1" thickBot="1" x14ac:dyDescent="0.3">
      <c r="A39" s="130" t="s">
        <v>42</v>
      </c>
      <c r="B39" s="131"/>
      <c r="C39" s="176">
        <f>SUM(C3:C37)</f>
        <v>3</v>
      </c>
      <c r="D39" s="126">
        <f>SUM(D3:D38)</f>
        <v>15</v>
      </c>
      <c r="E39" s="126"/>
      <c r="F39" s="126">
        <f>SUM(F3:F38)</f>
        <v>3</v>
      </c>
      <c r="G39" s="126">
        <f>SUM(G3:G38)</f>
        <v>0</v>
      </c>
      <c r="H39" s="126">
        <f>SUM(H3:H38)</f>
        <v>3</v>
      </c>
      <c r="I39" s="126">
        <f>SUM(I3:I38)</f>
        <v>2</v>
      </c>
      <c r="J39" s="126">
        <f>SUM(J3:J38)</f>
        <v>1</v>
      </c>
      <c r="K39" s="126">
        <f>SUM(K3:K38)</f>
        <v>2</v>
      </c>
      <c r="L39" s="126">
        <f>SUM(L3:L38)</f>
        <v>5</v>
      </c>
      <c r="M39" s="177">
        <f>SUM(M3:M38)</f>
        <v>0</v>
      </c>
      <c r="N39" s="159">
        <f>SUM(N3:N38)</f>
        <v>0</v>
      </c>
      <c r="O39" s="181">
        <f>SUM(O3:O38)</f>
        <v>34</v>
      </c>
      <c r="P39" s="193">
        <f>SUM(M3:M37)</f>
        <v>0</v>
      </c>
      <c r="Q39" s="127">
        <f>SUM(N3:N37)</f>
        <v>0</v>
      </c>
      <c r="R39" s="127">
        <f>SUM(R3:R38)</f>
        <v>3</v>
      </c>
      <c r="S39" s="127">
        <f>SUM(S3:S38)</f>
        <v>14</v>
      </c>
      <c r="T39" s="194">
        <f>SUM(T3:T38)</f>
        <v>9</v>
      </c>
      <c r="U39" s="186">
        <f>SUM(U3:U38)</f>
        <v>13</v>
      </c>
      <c r="V39" s="203">
        <f>SUM(V3:V38)</f>
        <v>25</v>
      </c>
      <c r="W39" s="244">
        <f>SUM(W3:W38)</f>
        <v>3613.6429919075508</v>
      </c>
      <c r="X39" s="128">
        <f>SUM(X3:X38)</f>
        <v>1986.5258090000002</v>
      </c>
      <c r="Y39" s="128">
        <f>SUM(Y3:Y38)</f>
        <v>318.609735277075</v>
      </c>
      <c r="Z39" s="129">
        <f>SUM(Z3:Z38)</f>
        <v>999.68888339749992</v>
      </c>
      <c r="AA39" s="243">
        <f>SUM(AA3:AA38)</f>
        <v>2354.9733229999997</v>
      </c>
      <c r="AB39" s="73"/>
    </row>
    <row r="40" spans="1:29" ht="45.95" customHeight="1" x14ac:dyDescent="0.25"/>
    <row r="41" spans="1:29" ht="14.1" customHeight="1" x14ac:dyDescent="0.25">
      <c r="A41" s="79" t="s">
        <v>19</v>
      </c>
    </row>
    <row r="42" spans="1:29" ht="14.1" customHeight="1" x14ac:dyDescent="0.25">
      <c r="A42" s="65" t="s">
        <v>12</v>
      </c>
      <c r="B42" s="58" t="s">
        <v>20</v>
      </c>
    </row>
    <row r="43" spans="1:29" ht="14.1" customHeight="1" x14ac:dyDescent="0.25">
      <c r="A43" s="66" t="s">
        <v>13</v>
      </c>
      <c r="B43" s="58" t="s">
        <v>21</v>
      </c>
    </row>
    <row r="44" spans="1:29" ht="14.1" customHeight="1" x14ac:dyDescent="0.25">
      <c r="A44" s="67" t="s">
        <v>14</v>
      </c>
      <c r="B44" s="58" t="s">
        <v>22</v>
      </c>
    </row>
    <row r="45" spans="1:29" ht="14.1" customHeight="1" x14ac:dyDescent="0.25">
      <c r="A45" s="68" t="s">
        <v>16</v>
      </c>
      <c r="B45" s="58" t="s">
        <v>23</v>
      </c>
    </row>
    <row r="46" spans="1:29" ht="14.1" customHeight="1" x14ac:dyDescent="0.25">
      <c r="A46" s="69" t="s">
        <v>15</v>
      </c>
      <c r="B46" s="58" t="s">
        <v>26</v>
      </c>
    </row>
    <row r="47" spans="1:29" ht="14.1" customHeight="1" x14ac:dyDescent="0.25">
      <c r="A47" s="78" t="s">
        <v>17</v>
      </c>
      <c r="B47" s="58" t="s">
        <v>24</v>
      </c>
    </row>
    <row r="48" spans="1:29" ht="14.1" customHeight="1" x14ac:dyDescent="0.25">
      <c r="A48" s="70" t="s">
        <v>18</v>
      </c>
      <c r="B48" s="58" t="s">
        <v>25</v>
      </c>
    </row>
    <row r="49" spans="1:14" ht="14.1" customHeight="1" x14ac:dyDescent="0.25">
      <c r="A49" s="64" t="s">
        <v>32</v>
      </c>
      <c r="B49" s="58" t="s">
        <v>35</v>
      </c>
    </row>
    <row r="50" spans="1:14" ht="14.1" customHeight="1" x14ac:dyDescent="0.25">
      <c r="A50" s="64" t="s">
        <v>43</v>
      </c>
      <c r="B50" s="58" t="s">
        <v>44</v>
      </c>
    </row>
    <row r="51" spans="1:14" ht="14.1" customHeight="1" x14ac:dyDescent="0.25">
      <c r="A51" s="71" t="s">
        <v>83</v>
      </c>
      <c r="B51" s="58" t="s">
        <v>85</v>
      </c>
    </row>
    <row r="52" spans="1:14" ht="14.1" customHeight="1" x14ac:dyDescent="0.25">
      <c r="A52" s="64" t="s">
        <v>84</v>
      </c>
      <c r="B52" s="58" t="s">
        <v>86</v>
      </c>
    </row>
    <row r="54" spans="1:14" ht="87.95" customHeight="1" x14ac:dyDescent="0.25"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</row>
  </sheetData>
  <mergeCells count="6">
    <mergeCell ref="C1:M1"/>
    <mergeCell ref="N1:O1"/>
    <mergeCell ref="P1:T1"/>
    <mergeCell ref="U1:V1"/>
    <mergeCell ref="W1:AA1"/>
    <mergeCell ref="A39:B39"/>
  </mergeCells>
  <hyperlinks>
    <hyperlink ref="B13" r:id="rId1" display="https://www.climateinvestmentfunds.org/projects/wind-power-development-project" xr:uid="{8A1A926D-9614-4698-9AEF-2ABF97BB6185}"/>
    <hyperlink ref="B3" r:id="rId2" display="https://www.afdb.org/en/projects-and-operations/p-eg-ff0-012" xr:uid="{1F9CA3F9-883B-48A2-8AB0-EF7E70E69CF5}"/>
    <hyperlink ref="B4" r:id="rId3" display="https://www.afdb.org/en/projects-and-operations/p-eg-ff0-010" xr:uid="{190E5B48-5E6E-4B84-80C1-2219D8A4F8E2}"/>
    <hyperlink ref="B5" r:id="rId4" display="https://www.afdb.org/en/projects-and-operations/p-eg-ff0-011" xr:uid="{533AA549-9174-4DEE-B0B1-453A60E861A9}"/>
    <hyperlink ref="B6" r:id="rId5" display="https://www.afdb.org/en/projects-and-operations/p-eg-aac-017" xr:uid="{EFEA046C-0176-4DCB-B3D2-610DDA101D75}"/>
    <hyperlink ref="B14" r:id="rId6" tooltip="GrCF2 -W2: CML2: Sustainable Urban Transport Loan" display="https://www.ebrd.com/work-with-us/projects/psd/52385.html" xr:uid="{4E7D3374-6570-4E9F-9C92-0A4DEBB28FD1}"/>
    <hyperlink ref="B15" r:id="rId7" tooltip="GrCF2W2 - Alexandria Metro" display="https://www.ebrd.com/work-with-us/projects/psd/49905.html" xr:uid="{16B10D71-A181-40E2-8068-D2727B2F912E}"/>
    <hyperlink ref="B16" r:id="rId8" tooltip="NBE- Green SME Loan II" display="https://www.ebrd.com/work-with-us/projects/psd/52845.html" xr:uid="{A21F32BB-31E1-498C-9AFF-3AB17C4AB08F}"/>
    <hyperlink ref="B17" r:id="rId9" tooltip="Kom Ombo EBL" display="https://www.ebrd.com/work-with-us/projects/psd/52451.html" xr:uid="{EA3ECA6B-C6EF-447B-8780-7EDF6CDC0D19}"/>
    <hyperlink ref="B18" r:id="rId10" tooltip="Alexandria Refinery Green Project" display="https://www.ebrd.com/work-with-us/projects/psd/51018.html" xr:uid="{FAE92DC7-80CB-442A-B1C2-413E43B4CC32}"/>
    <hyperlink ref="B19" r:id="rId11" tooltip="Kom Ombo" display="https://www.ebrd.com/work-with-us/projects/psd/51664.html" xr:uid="{074E3C7A-50E9-46D0-B399-9ABBD1895FD8}"/>
    <hyperlink ref="B20" r:id="rId12" tooltip="Gulf of Suez Wind II" display="https://www.ebrd.com/work-with-us/projects/psd/51509.html" xr:uid="{2DE3385B-C42C-4A50-88EE-6516A3585AFE}"/>
    <hyperlink ref="B27" r:id="rId13" display="https://www.thegef.org/project/greening-hurghada" xr:uid="{DC6E6042-DB3D-4872-9CF7-94CF8325B79C}"/>
    <hyperlink ref="B28" r:id="rId14" display="https://www.thegef.org/project/seventh-operational-phase-gef-small-grants-programme-egypt" xr:uid="{1F27A9A7-D8B1-4835-9362-C7A2B3F5E004}"/>
    <hyperlink ref="B29" r:id="rId15" display="https://www.thegef.org/project/green-sharm-el-sheikh" xr:uid="{4A3C5151-9E1C-479F-A2CB-737E1F3BC4A7}"/>
    <hyperlink ref="B25" r:id="rId16" display="FP025: GCF-EBRD SEFF Co-financing Programme" xr:uid="{D4C156D6-A3B2-48D3-9E37-D7816D2E1473}"/>
    <hyperlink ref="B25:B26" r:id="rId17" location="overview" display="FP025: GCF-EBRD SEFF Co-financing Programme (multicountry)" xr:uid="{EE4C7736-E70B-44E2-B932-B5660EBB5CA0}"/>
    <hyperlink ref="B26" r:id="rId18" xr:uid="{E7F73313-CF74-440C-83EA-BB29920217E1}"/>
    <hyperlink ref="B22" r:id="rId19" location="overview" display="FP025: GCF-EBRD SEFF Co-financing Programme (multicountry)" xr:uid="{E8D7EA0E-5099-4F61-9C39-6ADFCFFC15D3}"/>
    <hyperlink ref="B30" r:id="rId20" xr:uid="{6055529E-3B75-4B46-AB25-67BDA6C6A594}"/>
    <hyperlink ref="B31" r:id="rId21" xr:uid="{578ACBD5-D2BF-420B-90D4-55A39E416507}"/>
    <hyperlink ref="B32" r:id="rId22" xr:uid="{CA524A8B-4822-4526-8944-394B4624028C}"/>
    <hyperlink ref="B33" r:id="rId23" xr:uid="{6BB5018B-452B-44B6-8E71-D7C37179C144}"/>
    <hyperlink ref="B34" r:id="rId24" xr:uid="{3FA75D63-932B-4483-980E-F22E7DBCEA35}"/>
    <hyperlink ref="B35" r:id="rId25" xr:uid="{E8DA3BFF-E66E-4AAA-A0B7-ACAE0C7C0813}"/>
    <hyperlink ref="B36" r:id="rId26" display="https://projects.worldbank.org/en/projects-operations/project-detail/P116230" xr:uid="{7367C07E-D59A-4403-9A93-2344E79A2A67}"/>
    <hyperlink ref="B37" r:id="rId27" xr:uid="{37F03891-135F-4657-BB6E-91F3CBB85721}"/>
    <hyperlink ref="B38" r:id="rId28" xr:uid="{3281B35D-97F8-456D-8259-CB8938F56D6A}"/>
    <hyperlink ref="B8" r:id="rId29" display="Egypt - Water Recycling in Agriculture Project - Gabel el Asfer Stage III (MIC TAF)" xr:uid="{E30EC3AC-B807-47EF-9B9F-0C2F4F7EDF4A}"/>
    <hyperlink ref="B9" r:id="rId30" display="Egypt - Integrated Rural Sanitation in Upper Egypt - IPR" xr:uid="{21291225-9772-4383-B116-6EBF9543DED5}"/>
    <hyperlink ref="B10" r:id="rId31" display="https://projectsportal.afdb.org/dataportal/VProject/show/P-EG-EBA-003" xr:uid="{79000B8A-D7BA-46F9-AD0C-4EF7490E51A4}"/>
    <hyperlink ref="B11" r:id="rId32" display="Egypt - Suez Thermal Power Project – IPR" xr:uid="{61ED4F46-4E3C-40C3-BEFF-CC8BBC177170}"/>
    <hyperlink ref="B12" r:id="rId33" display="Egypt - Electricity and Green Growth Support Program (EGGSP)" xr:uid="{4E0662A1-6542-4847-8215-EE04D9D10AEC}"/>
    <hyperlink ref="B24" r:id="rId34" xr:uid="{1F13D598-D46E-4672-B0E1-DC1EAA0BE81F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574F5-47E5-4397-9331-9E2CC8C8F5E7}">
  <dimension ref="A1:AC27"/>
  <sheetViews>
    <sheetView topLeftCell="A9" workbookViewId="0">
      <selection activeCell="AA12" sqref="W12:AA12"/>
    </sheetView>
  </sheetViews>
  <sheetFormatPr defaultColWidth="8.7109375" defaultRowHeight="15" x14ac:dyDescent="0.25"/>
  <cols>
    <col min="1" max="1" width="10.5703125" style="64" customWidth="1"/>
    <col min="2" max="2" width="16.5703125" style="58" customWidth="1"/>
    <col min="3" max="3" width="17.7109375" style="58" customWidth="1"/>
    <col min="4" max="5" width="12" style="58" customWidth="1"/>
    <col min="6" max="7" width="13" style="58" customWidth="1"/>
    <col min="8" max="10" width="14.28515625" style="58" customWidth="1"/>
    <col min="11" max="11" width="21.28515625" style="58" customWidth="1"/>
    <col min="12" max="12" width="12.140625" style="58" customWidth="1"/>
    <col min="13" max="14" width="11.5703125" style="58" customWidth="1"/>
    <col min="15" max="15" width="10" style="58" customWidth="1"/>
    <col min="16" max="16" width="12.5703125" style="58" customWidth="1"/>
    <col min="17" max="18" width="15" style="58" customWidth="1"/>
    <col min="19" max="22" width="10.5703125" style="58" customWidth="1"/>
    <col min="23" max="23" width="22.42578125" style="58" customWidth="1"/>
    <col min="24" max="24" width="18.42578125" style="58" customWidth="1"/>
    <col min="25" max="25" width="10.5703125" style="58" customWidth="1"/>
    <col min="26" max="26" width="18.85546875" style="58" customWidth="1"/>
    <col min="27" max="27" width="24.140625" style="58" customWidth="1"/>
    <col min="28" max="28" width="39.42578125" style="85" customWidth="1"/>
    <col min="29" max="16384" width="8.7109375" style="58"/>
  </cols>
  <sheetData>
    <row r="1" spans="1:29" s="47" customFormat="1" ht="87.95" customHeight="1" thickBot="1" x14ac:dyDescent="0.3">
      <c r="A1" s="124" t="s">
        <v>7</v>
      </c>
      <c r="B1" s="146" t="s">
        <v>0</v>
      </c>
      <c r="C1" s="160" t="s">
        <v>9</v>
      </c>
      <c r="D1" s="134"/>
      <c r="E1" s="134"/>
      <c r="F1" s="134"/>
      <c r="G1" s="134"/>
      <c r="H1" s="134"/>
      <c r="I1" s="134"/>
      <c r="J1" s="134"/>
      <c r="K1" s="134"/>
      <c r="L1" s="134"/>
      <c r="M1" s="161"/>
      <c r="N1" s="149" t="s">
        <v>41</v>
      </c>
      <c r="O1" s="134"/>
      <c r="P1" s="160" t="s">
        <v>36</v>
      </c>
      <c r="Q1" s="134"/>
      <c r="R1" s="134"/>
      <c r="S1" s="134"/>
      <c r="T1" s="161"/>
      <c r="U1" s="182" t="s">
        <v>8</v>
      </c>
      <c r="V1" s="132"/>
      <c r="W1" s="211" t="s">
        <v>34</v>
      </c>
      <c r="X1" s="133"/>
      <c r="Y1" s="133"/>
      <c r="Z1" s="133"/>
      <c r="AA1" s="212"/>
      <c r="AB1" s="125" t="s">
        <v>89</v>
      </c>
    </row>
    <row r="2" spans="1:29" s="47" customFormat="1" ht="87.95" customHeight="1" thickBot="1" x14ac:dyDescent="0.3">
      <c r="A2" s="41" t="s">
        <v>6</v>
      </c>
      <c r="B2" s="42" t="s">
        <v>29</v>
      </c>
      <c r="C2" s="162" t="s">
        <v>70</v>
      </c>
      <c r="D2" s="43" t="s">
        <v>1</v>
      </c>
      <c r="E2" s="43" t="s">
        <v>80</v>
      </c>
      <c r="F2" s="43" t="s">
        <v>32</v>
      </c>
      <c r="G2" s="40" t="s">
        <v>75</v>
      </c>
      <c r="H2" s="43" t="s">
        <v>68</v>
      </c>
      <c r="I2" s="40" t="s">
        <v>71</v>
      </c>
      <c r="J2" s="40" t="s">
        <v>74</v>
      </c>
      <c r="K2" s="40" t="s">
        <v>72</v>
      </c>
      <c r="L2" s="43" t="s">
        <v>69</v>
      </c>
      <c r="M2" s="163" t="s">
        <v>33</v>
      </c>
      <c r="N2" s="150" t="s">
        <v>27</v>
      </c>
      <c r="O2" s="43" t="s">
        <v>28</v>
      </c>
      <c r="P2" s="187" t="s">
        <v>37</v>
      </c>
      <c r="Q2" s="44" t="s">
        <v>38</v>
      </c>
      <c r="R2" s="44" t="s">
        <v>73</v>
      </c>
      <c r="S2" s="44" t="s">
        <v>39</v>
      </c>
      <c r="T2" s="163" t="s">
        <v>40</v>
      </c>
      <c r="U2" s="183" t="s">
        <v>10</v>
      </c>
      <c r="V2" s="45" t="s">
        <v>11</v>
      </c>
      <c r="W2" s="213" t="s">
        <v>2</v>
      </c>
      <c r="X2" s="46" t="s">
        <v>3</v>
      </c>
      <c r="Y2" s="46" t="s">
        <v>4</v>
      </c>
      <c r="Z2" s="46" t="s">
        <v>5</v>
      </c>
      <c r="AA2" s="214" t="s">
        <v>33</v>
      </c>
      <c r="AB2" s="113"/>
    </row>
    <row r="3" spans="1:29" ht="87.95" customHeight="1" x14ac:dyDescent="0.25">
      <c r="A3" s="20" t="s">
        <v>12</v>
      </c>
      <c r="B3" s="28" t="s">
        <v>46</v>
      </c>
      <c r="C3" s="166">
        <v>1</v>
      </c>
      <c r="D3" s="26"/>
      <c r="E3" s="26"/>
      <c r="F3" s="26"/>
      <c r="G3" s="26"/>
      <c r="H3" s="26"/>
      <c r="I3" s="26"/>
      <c r="J3" s="26"/>
      <c r="K3" s="26"/>
      <c r="L3" s="26"/>
      <c r="M3" s="167"/>
      <c r="N3" s="152">
        <v>1</v>
      </c>
      <c r="O3" s="179"/>
      <c r="P3" s="189"/>
      <c r="Q3" s="1"/>
      <c r="R3" s="1"/>
      <c r="S3" s="1">
        <v>1</v>
      </c>
      <c r="T3" s="167"/>
      <c r="U3" s="152">
        <v>1</v>
      </c>
      <c r="V3" s="179"/>
      <c r="W3" s="218">
        <v>0.54700000000000004</v>
      </c>
      <c r="X3" s="12"/>
      <c r="Y3" s="12"/>
      <c r="Z3" s="12"/>
      <c r="AA3" s="219"/>
      <c r="AB3" s="207"/>
    </row>
    <row r="4" spans="1:29" ht="87.95" customHeight="1" x14ac:dyDescent="0.25">
      <c r="A4" s="20" t="s">
        <v>12</v>
      </c>
      <c r="B4" s="28" t="s">
        <v>100</v>
      </c>
      <c r="C4" s="166"/>
      <c r="D4" s="26">
        <v>1</v>
      </c>
      <c r="E4" s="26"/>
      <c r="F4" s="26"/>
      <c r="G4" s="26"/>
      <c r="H4" s="26"/>
      <c r="I4" s="26"/>
      <c r="J4" s="26"/>
      <c r="K4" s="26"/>
      <c r="L4" s="26"/>
      <c r="M4" s="167"/>
      <c r="N4" s="152">
        <v>1</v>
      </c>
      <c r="O4" s="179"/>
      <c r="P4" s="189"/>
      <c r="Q4" s="1"/>
      <c r="R4" s="1"/>
      <c r="S4" s="1"/>
      <c r="T4" s="167">
        <v>1</v>
      </c>
      <c r="U4" s="152">
        <v>1</v>
      </c>
      <c r="V4" s="179"/>
      <c r="W4" s="218">
        <v>4500</v>
      </c>
      <c r="X4" s="12"/>
      <c r="Y4" s="12"/>
      <c r="Z4" s="12"/>
      <c r="AA4" s="216"/>
      <c r="AB4" s="145" t="s">
        <v>118</v>
      </c>
    </row>
    <row r="5" spans="1:29" ht="87.95" customHeight="1" x14ac:dyDescent="0.25">
      <c r="A5" s="20" t="s">
        <v>12</v>
      </c>
      <c r="B5" s="28" t="s">
        <v>120</v>
      </c>
      <c r="C5" s="166">
        <v>1</v>
      </c>
      <c r="D5" s="26"/>
      <c r="E5" s="26"/>
      <c r="F5" s="26">
        <v>1</v>
      </c>
      <c r="G5" s="26"/>
      <c r="H5" s="26"/>
      <c r="I5" s="26"/>
      <c r="J5" s="26"/>
      <c r="K5" s="26"/>
      <c r="L5" s="26"/>
      <c r="M5" s="167"/>
      <c r="N5" s="152">
        <v>1</v>
      </c>
      <c r="O5" s="179"/>
      <c r="P5" s="189"/>
      <c r="Q5" s="1"/>
      <c r="R5" s="1"/>
      <c r="S5" s="1">
        <v>1</v>
      </c>
      <c r="T5" s="167"/>
      <c r="U5" s="152">
        <v>1</v>
      </c>
      <c r="V5" s="179"/>
      <c r="W5" s="220">
        <v>56.552488278349998</v>
      </c>
      <c r="X5" s="12"/>
      <c r="Y5" s="12"/>
      <c r="Z5" s="12">
        <v>27.938281064375001</v>
      </c>
      <c r="AA5" s="216"/>
      <c r="AB5" s="112"/>
    </row>
    <row r="6" spans="1:29" ht="87.95" customHeight="1" x14ac:dyDescent="0.25">
      <c r="A6" s="20" t="s">
        <v>12</v>
      </c>
      <c r="B6" s="28" t="s">
        <v>104</v>
      </c>
      <c r="C6" s="166">
        <v>1</v>
      </c>
      <c r="D6" s="26"/>
      <c r="E6" s="26"/>
      <c r="F6" s="26"/>
      <c r="G6" s="26"/>
      <c r="H6" s="26"/>
      <c r="I6" s="26"/>
      <c r="J6" s="26"/>
      <c r="K6" s="26"/>
      <c r="L6" s="26"/>
      <c r="M6" s="167"/>
      <c r="N6" s="152">
        <v>1</v>
      </c>
      <c r="O6" s="179"/>
      <c r="P6" s="189"/>
      <c r="Q6" s="1">
        <v>1</v>
      </c>
      <c r="R6" s="1"/>
      <c r="S6" s="1"/>
      <c r="T6" s="167"/>
      <c r="U6" s="152">
        <v>1</v>
      </c>
      <c r="V6" s="179"/>
      <c r="W6" s="220">
        <f>[1]Sheet1!$K$35</f>
        <v>86.491101847724991</v>
      </c>
      <c r="X6" s="12"/>
      <c r="Y6" s="12"/>
      <c r="Z6" s="12"/>
      <c r="AA6" s="216"/>
      <c r="AB6" s="112"/>
    </row>
    <row r="7" spans="1:29" ht="87.95" customHeight="1" x14ac:dyDescent="0.25">
      <c r="A7" s="21" t="s">
        <v>13</v>
      </c>
      <c r="B7" s="29" t="s">
        <v>30</v>
      </c>
      <c r="C7" s="138"/>
      <c r="D7" s="11"/>
      <c r="E7" s="11"/>
      <c r="F7" s="11"/>
      <c r="G7" s="11"/>
      <c r="H7" s="11"/>
      <c r="I7" s="11"/>
      <c r="J7" s="11"/>
      <c r="K7" s="11">
        <v>1</v>
      </c>
      <c r="L7" s="11"/>
      <c r="M7" s="169"/>
      <c r="N7" s="153">
        <v>1</v>
      </c>
      <c r="O7" s="11"/>
      <c r="P7" s="138"/>
      <c r="Q7" s="2">
        <v>1</v>
      </c>
      <c r="R7" s="2"/>
      <c r="S7" s="2"/>
      <c r="T7" s="169"/>
      <c r="U7" s="153"/>
      <c r="V7" s="196">
        <v>1</v>
      </c>
      <c r="W7" s="224">
        <v>30000</v>
      </c>
      <c r="X7" s="13"/>
      <c r="Y7" s="13"/>
      <c r="Z7" s="13"/>
      <c r="AA7" s="225">
        <v>145</v>
      </c>
      <c r="AB7" s="80"/>
    </row>
    <row r="8" spans="1:29" ht="87.95" customHeight="1" x14ac:dyDescent="0.25">
      <c r="A8" s="23" t="s">
        <v>16</v>
      </c>
      <c r="B8" s="31" t="s">
        <v>76</v>
      </c>
      <c r="C8" s="140"/>
      <c r="D8" s="8"/>
      <c r="E8" s="8"/>
      <c r="F8" s="8"/>
      <c r="G8" s="8"/>
      <c r="H8" s="8"/>
      <c r="I8" s="8"/>
      <c r="J8" s="8">
        <v>1</v>
      </c>
      <c r="K8" s="8"/>
      <c r="L8" s="8"/>
      <c r="M8" s="172"/>
      <c r="N8" s="155">
        <v>1</v>
      </c>
      <c r="O8" s="8"/>
      <c r="P8" s="140"/>
      <c r="Q8" s="4"/>
      <c r="R8" s="4"/>
      <c r="S8" s="4">
        <v>1</v>
      </c>
      <c r="T8" s="172"/>
      <c r="U8" s="155"/>
      <c r="V8" s="198">
        <v>1</v>
      </c>
      <c r="W8" s="230"/>
      <c r="X8" s="15">
        <v>105.2</v>
      </c>
      <c r="Y8" s="15"/>
      <c r="Z8" s="15"/>
      <c r="AA8" s="231"/>
      <c r="AB8" s="80"/>
    </row>
    <row r="9" spans="1:29" ht="87.95" customHeight="1" x14ac:dyDescent="0.25">
      <c r="A9" s="23" t="s">
        <v>16</v>
      </c>
      <c r="B9" s="31" t="s">
        <v>81</v>
      </c>
      <c r="C9" s="140">
        <v>1</v>
      </c>
      <c r="D9" s="8">
        <v>1</v>
      </c>
      <c r="E9" s="8">
        <v>1</v>
      </c>
      <c r="F9" s="8">
        <v>1</v>
      </c>
      <c r="G9" s="8"/>
      <c r="H9" s="8"/>
      <c r="I9" s="8">
        <v>1</v>
      </c>
      <c r="J9" s="8"/>
      <c r="K9" s="8"/>
      <c r="L9" s="8"/>
      <c r="M9" s="172"/>
      <c r="N9" s="155">
        <v>1</v>
      </c>
      <c r="O9" s="8"/>
      <c r="P9" s="140"/>
      <c r="Q9" s="4"/>
      <c r="R9" s="4"/>
      <c r="S9" s="4">
        <v>1</v>
      </c>
      <c r="T9" s="172"/>
      <c r="U9" s="155"/>
      <c r="V9" s="198">
        <v>1</v>
      </c>
      <c r="W9" s="230">
        <f>SUM(654.952075/17)</f>
        <v>38.526592647058827</v>
      </c>
      <c r="X9" s="15">
        <f>SUM(40.468583/17)</f>
        <v>2.3805048823529411</v>
      </c>
      <c r="Y9" s="15"/>
      <c r="Z9" s="15"/>
      <c r="AA9" s="231"/>
      <c r="AB9" s="80"/>
    </row>
    <row r="10" spans="1:29" ht="87.95" customHeight="1" x14ac:dyDescent="0.25">
      <c r="A10" s="25" t="s">
        <v>18</v>
      </c>
      <c r="B10" s="50" t="s">
        <v>61</v>
      </c>
      <c r="C10" s="143"/>
      <c r="D10" s="10"/>
      <c r="E10" s="10"/>
      <c r="F10" s="10">
        <v>1</v>
      </c>
      <c r="G10" s="10"/>
      <c r="H10" s="10"/>
      <c r="I10" s="10"/>
      <c r="J10" s="10"/>
      <c r="K10" s="10"/>
      <c r="L10" s="10"/>
      <c r="M10" s="175"/>
      <c r="N10" s="158">
        <v>1</v>
      </c>
      <c r="O10" s="10"/>
      <c r="P10" s="143"/>
      <c r="Q10" s="6"/>
      <c r="R10" s="6"/>
      <c r="S10" s="6"/>
      <c r="T10" s="175">
        <v>1</v>
      </c>
      <c r="U10" s="158">
        <v>1</v>
      </c>
      <c r="V10" s="201"/>
      <c r="W10" s="239">
        <v>8.3699999999999992</v>
      </c>
      <c r="X10" s="38"/>
      <c r="Y10" s="17"/>
      <c r="Z10" s="17"/>
      <c r="AA10" s="240"/>
      <c r="AB10" s="80" t="s">
        <v>91</v>
      </c>
    </row>
    <row r="11" spans="1:29" ht="87.95" customHeight="1" x14ac:dyDescent="0.25">
      <c r="A11" s="25" t="s">
        <v>18</v>
      </c>
      <c r="B11" s="50" t="s">
        <v>63</v>
      </c>
      <c r="C11" s="143">
        <v>1</v>
      </c>
      <c r="D11" s="10"/>
      <c r="E11" s="10"/>
      <c r="F11" s="10"/>
      <c r="G11" s="10"/>
      <c r="H11" s="10"/>
      <c r="I11" s="10"/>
      <c r="J11" s="10"/>
      <c r="K11" s="10"/>
      <c r="L11" s="10"/>
      <c r="M11" s="175"/>
      <c r="N11" s="158">
        <v>1</v>
      </c>
      <c r="O11" s="10"/>
      <c r="P11" s="143"/>
      <c r="Q11" s="6"/>
      <c r="R11" s="6"/>
      <c r="S11" s="6"/>
      <c r="T11" s="175">
        <v>1</v>
      </c>
      <c r="U11" s="158">
        <v>1</v>
      </c>
      <c r="V11" s="201"/>
      <c r="W11" s="239">
        <v>100</v>
      </c>
      <c r="X11" s="39">
        <v>50</v>
      </c>
      <c r="Y11" s="17"/>
      <c r="Z11" s="17">
        <v>30</v>
      </c>
      <c r="AA11" s="240"/>
      <c r="AB11" s="84" t="s">
        <v>94</v>
      </c>
      <c r="AC11" s="77"/>
    </row>
    <row r="12" spans="1:29" s="47" customFormat="1" ht="87.95" customHeight="1" thickBot="1" x14ac:dyDescent="0.3">
      <c r="A12" s="130" t="s">
        <v>42</v>
      </c>
      <c r="B12" s="131"/>
      <c r="C12" s="176">
        <f>SUM(C3:C11)</f>
        <v>5</v>
      </c>
      <c r="D12" s="126">
        <f>SUM(D3:D11)</f>
        <v>2</v>
      </c>
      <c r="E12" s="126"/>
      <c r="F12" s="126">
        <f>SUM(F3:F11)</f>
        <v>3</v>
      </c>
      <c r="G12" s="126">
        <f>SUM(G3:G11)</f>
        <v>0</v>
      </c>
      <c r="H12" s="126">
        <f>SUM(H3:H11)</f>
        <v>0</v>
      </c>
      <c r="I12" s="126">
        <f>SUM(I3:I11)</f>
        <v>1</v>
      </c>
      <c r="J12" s="126">
        <f>SUM(J3:J11)</f>
        <v>1</v>
      </c>
      <c r="K12" s="126">
        <f>SUM(K3:K11)</f>
        <v>1</v>
      </c>
      <c r="L12" s="126">
        <f>SUM(L3:L11)</f>
        <v>0</v>
      </c>
      <c r="M12" s="177">
        <f>SUM(M3:M11)</f>
        <v>0</v>
      </c>
      <c r="N12" s="159">
        <f>SUM(N3:N11)</f>
        <v>9</v>
      </c>
      <c r="O12" s="181">
        <f>SUM(O3:O11)</f>
        <v>0</v>
      </c>
      <c r="P12" s="193">
        <f>SUM(M3:M11)</f>
        <v>0</v>
      </c>
      <c r="Q12" s="127">
        <f>SUM(N3:N11)</f>
        <v>9</v>
      </c>
      <c r="R12" s="127">
        <f>SUM(R3:R11)</f>
        <v>0</v>
      </c>
      <c r="S12" s="127">
        <f>SUM(S3:S11)</f>
        <v>4</v>
      </c>
      <c r="T12" s="194">
        <f>SUM(T3:T11)</f>
        <v>3</v>
      </c>
      <c r="U12" s="186">
        <f>SUM(U3:U11)</f>
        <v>6</v>
      </c>
      <c r="V12" s="203">
        <f>SUM(V3:V11)</f>
        <v>3</v>
      </c>
      <c r="W12" s="242">
        <f>SUM(W3:W11)</f>
        <v>34790.48718277314</v>
      </c>
      <c r="X12" s="128">
        <f>SUM(X3:X11)</f>
        <v>157.58050488235295</v>
      </c>
      <c r="Y12" s="128">
        <f>SUM(Y3:Y11)</f>
        <v>0</v>
      </c>
      <c r="Z12" s="129">
        <f>SUM(Z3:Z11)</f>
        <v>57.938281064375005</v>
      </c>
      <c r="AA12" s="243">
        <f>SUM(AA3:AA11)</f>
        <v>145</v>
      </c>
      <c r="AB12" s="73"/>
    </row>
    <row r="13" spans="1:29" ht="45.95" customHeight="1" x14ac:dyDescent="0.25"/>
    <row r="14" spans="1:29" ht="14.1" customHeight="1" x14ac:dyDescent="0.25">
      <c r="A14" s="79" t="s">
        <v>19</v>
      </c>
    </row>
    <row r="15" spans="1:29" ht="14.1" customHeight="1" x14ac:dyDescent="0.25">
      <c r="A15" s="65" t="s">
        <v>12</v>
      </c>
      <c r="B15" s="58" t="s">
        <v>20</v>
      </c>
    </row>
    <row r="16" spans="1:29" ht="14.1" customHeight="1" x14ac:dyDescent="0.25">
      <c r="A16" s="66" t="s">
        <v>13</v>
      </c>
      <c r="B16" s="58" t="s">
        <v>21</v>
      </c>
    </row>
    <row r="17" spans="1:14" ht="14.1" customHeight="1" x14ac:dyDescent="0.25">
      <c r="A17" s="67" t="s">
        <v>14</v>
      </c>
      <c r="B17" s="58" t="s">
        <v>22</v>
      </c>
    </row>
    <row r="18" spans="1:14" ht="14.1" customHeight="1" x14ac:dyDescent="0.25">
      <c r="A18" s="68" t="s">
        <v>16</v>
      </c>
      <c r="B18" s="58" t="s">
        <v>23</v>
      </c>
    </row>
    <row r="19" spans="1:14" ht="14.1" customHeight="1" x14ac:dyDescent="0.25">
      <c r="A19" s="69" t="s">
        <v>15</v>
      </c>
      <c r="B19" s="58" t="s">
        <v>26</v>
      </c>
    </row>
    <row r="20" spans="1:14" ht="14.1" customHeight="1" x14ac:dyDescent="0.25">
      <c r="A20" s="78" t="s">
        <v>17</v>
      </c>
      <c r="B20" s="58" t="s">
        <v>24</v>
      </c>
    </row>
    <row r="21" spans="1:14" ht="14.1" customHeight="1" x14ac:dyDescent="0.25">
      <c r="A21" s="70" t="s">
        <v>18</v>
      </c>
      <c r="B21" s="58" t="s">
        <v>25</v>
      </c>
    </row>
    <row r="22" spans="1:14" ht="14.1" customHeight="1" x14ac:dyDescent="0.25">
      <c r="A22" s="64" t="s">
        <v>32</v>
      </c>
      <c r="B22" s="58" t="s">
        <v>35</v>
      </c>
    </row>
    <row r="23" spans="1:14" ht="14.1" customHeight="1" x14ac:dyDescent="0.25">
      <c r="A23" s="64" t="s">
        <v>43</v>
      </c>
      <c r="B23" s="58" t="s">
        <v>44</v>
      </c>
    </row>
    <row r="24" spans="1:14" ht="14.1" customHeight="1" x14ac:dyDescent="0.25">
      <c r="A24" s="71" t="s">
        <v>83</v>
      </c>
      <c r="B24" s="58" t="s">
        <v>85</v>
      </c>
    </row>
    <row r="25" spans="1:14" ht="14.1" customHeight="1" x14ac:dyDescent="0.25">
      <c r="A25" s="64" t="s">
        <v>84</v>
      </c>
      <c r="B25" s="58" t="s">
        <v>86</v>
      </c>
    </row>
    <row r="27" spans="1:14" ht="87.95" customHeight="1" x14ac:dyDescent="0.25"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</row>
  </sheetData>
  <mergeCells count="6">
    <mergeCell ref="C1:M1"/>
    <mergeCell ref="N1:O1"/>
    <mergeCell ref="P1:T1"/>
    <mergeCell ref="U1:V1"/>
    <mergeCell ref="W1:AA1"/>
    <mergeCell ref="A12:B12"/>
  </mergeCells>
  <hyperlinks>
    <hyperlink ref="B7" r:id="rId1" xr:uid="{8898A8B9-8E89-4130-916E-11919885422D}"/>
    <hyperlink ref="B3" r:id="rId2" display="https://www.afdb.org/en/projects-and-operations/p-eg-aac-025" xr:uid="{D8F65B7D-9928-4E9F-AA7D-C7F32999ACAD}"/>
    <hyperlink ref="B4" r:id="rId3" display="https://www.afdb.org/en/projects-and-operations/p-eg-k00-009" xr:uid="{C3702FBF-B651-4EB3-BDB0-D8CDDCD83A56}"/>
    <hyperlink ref="B5" r:id="rId4" display="https://www.afdb.org/en/projects-and-operations/p-eg-aac-019" xr:uid="{EE86C167-9B6D-426C-BE3A-9B64717FB701}"/>
    <hyperlink ref="B8" r:id="rId5" xr:uid="{CE21C95B-CEFB-4F0D-A9FA-7190057CFEB9}"/>
    <hyperlink ref="B9" r:id="rId6" display="FP095: Transforming Financial Systems for Climate" xr:uid="{3953EEF6-A17F-43F5-B4E0-B26C6737321E}"/>
    <hyperlink ref="B10" r:id="rId7" xr:uid="{D25C300D-94D7-4865-9C9B-283DFF22CF31}"/>
    <hyperlink ref="B11" r:id="rId8" xr:uid="{7F0FCB7F-C09B-4B65-9297-AF3E65CC5578}"/>
    <hyperlink ref="AB4" r:id="rId9" display="EoP March 2020" xr:uid="{E4E51C19-46ED-42FB-8457-1C396FF955D6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C9293-D52B-4213-8573-BCE83E745E2A}">
  <dimension ref="A1:AB4"/>
  <sheetViews>
    <sheetView workbookViewId="0">
      <selection activeCell="Q10" sqref="Q10"/>
    </sheetView>
  </sheetViews>
  <sheetFormatPr defaultRowHeight="15" x14ac:dyDescent="0.25"/>
  <sheetData>
    <row r="1" spans="1:28" s="47" customFormat="1" ht="87.95" customHeight="1" thickBot="1" x14ac:dyDescent="0.3">
      <c r="A1" s="124" t="s">
        <v>7</v>
      </c>
      <c r="B1" s="146" t="s">
        <v>0</v>
      </c>
      <c r="C1" s="160" t="s">
        <v>9</v>
      </c>
      <c r="D1" s="134"/>
      <c r="E1" s="134"/>
      <c r="F1" s="134"/>
      <c r="G1" s="134"/>
      <c r="H1" s="134"/>
      <c r="I1" s="134"/>
      <c r="J1" s="134"/>
      <c r="K1" s="134"/>
      <c r="L1" s="134"/>
      <c r="M1" s="161"/>
      <c r="N1" s="149" t="s">
        <v>41</v>
      </c>
      <c r="O1" s="134"/>
      <c r="P1" s="160" t="s">
        <v>36</v>
      </c>
      <c r="Q1" s="134"/>
      <c r="R1" s="134"/>
      <c r="S1" s="134"/>
      <c r="T1" s="161"/>
      <c r="U1" s="182" t="s">
        <v>8</v>
      </c>
      <c r="V1" s="132"/>
      <c r="W1" s="211" t="s">
        <v>34</v>
      </c>
      <c r="X1" s="133"/>
      <c r="Y1" s="133"/>
      <c r="Z1" s="133"/>
      <c r="AA1" s="212"/>
      <c r="AB1" s="125" t="s">
        <v>89</v>
      </c>
    </row>
    <row r="2" spans="1:28" s="47" customFormat="1" ht="87.95" customHeight="1" thickBot="1" x14ac:dyDescent="0.3">
      <c r="A2" s="41" t="s">
        <v>6</v>
      </c>
      <c r="B2" s="42" t="s">
        <v>29</v>
      </c>
      <c r="C2" s="162" t="s">
        <v>70</v>
      </c>
      <c r="D2" s="43" t="s">
        <v>1</v>
      </c>
      <c r="E2" s="43" t="s">
        <v>80</v>
      </c>
      <c r="F2" s="43" t="s">
        <v>32</v>
      </c>
      <c r="G2" s="40" t="s">
        <v>75</v>
      </c>
      <c r="H2" s="43" t="s">
        <v>68</v>
      </c>
      <c r="I2" s="40" t="s">
        <v>71</v>
      </c>
      <c r="J2" s="40" t="s">
        <v>74</v>
      </c>
      <c r="K2" s="40" t="s">
        <v>72</v>
      </c>
      <c r="L2" s="43" t="s">
        <v>69</v>
      </c>
      <c r="M2" s="163" t="s">
        <v>33</v>
      </c>
      <c r="N2" s="150" t="s">
        <v>27</v>
      </c>
      <c r="O2" s="43" t="s">
        <v>28</v>
      </c>
      <c r="P2" s="187" t="s">
        <v>37</v>
      </c>
      <c r="Q2" s="44" t="s">
        <v>38</v>
      </c>
      <c r="R2" s="44" t="s">
        <v>73</v>
      </c>
      <c r="S2" s="44" t="s">
        <v>39</v>
      </c>
      <c r="T2" s="163" t="s">
        <v>40</v>
      </c>
      <c r="U2" s="183" t="s">
        <v>10</v>
      </c>
      <c r="V2" s="45" t="s">
        <v>11</v>
      </c>
      <c r="W2" s="213" t="s">
        <v>2</v>
      </c>
      <c r="X2" s="46" t="s">
        <v>3</v>
      </c>
      <c r="Y2" s="46" t="s">
        <v>4</v>
      </c>
      <c r="Z2" s="46" t="s">
        <v>5</v>
      </c>
      <c r="AA2" s="214" t="s">
        <v>33</v>
      </c>
      <c r="AB2" s="113"/>
    </row>
    <row r="3" spans="1:28" ht="54" customHeight="1" thickTop="1" x14ac:dyDescent="0.25">
      <c r="A3" s="87" t="s">
        <v>12</v>
      </c>
      <c r="B3" s="88" t="s">
        <v>105</v>
      </c>
      <c r="C3" s="168"/>
      <c r="D3" s="89"/>
      <c r="E3" s="89"/>
      <c r="F3" s="89"/>
      <c r="G3" s="89"/>
      <c r="H3" s="89"/>
      <c r="I3" s="89">
        <v>1</v>
      </c>
      <c r="J3" s="89"/>
      <c r="K3" s="89"/>
      <c r="L3" s="89"/>
      <c r="M3" s="90"/>
      <c r="N3" s="91">
        <v>1</v>
      </c>
      <c r="O3" s="135">
        <v>1</v>
      </c>
      <c r="P3" s="190"/>
      <c r="Q3" s="89"/>
      <c r="R3" s="89"/>
      <c r="S3" s="89"/>
      <c r="T3" s="90"/>
      <c r="U3" s="137">
        <v>1</v>
      </c>
      <c r="V3" s="92">
        <v>1</v>
      </c>
      <c r="W3" s="222"/>
      <c r="X3" s="93"/>
      <c r="Y3" s="94"/>
      <c r="Z3" s="94"/>
      <c r="AA3" s="95"/>
      <c r="AB3" s="208"/>
    </row>
    <row r="4" spans="1:28" ht="75" x14ac:dyDescent="0.25">
      <c r="A4" s="114" t="s">
        <v>14</v>
      </c>
      <c r="B4" s="147" t="s">
        <v>111</v>
      </c>
      <c r="C4" s="115"/>
      <c r="D4" s="116"/>
      <c r="E4" s="116"/>
      <c r="F4" s="116"/>
      <c r="G4" s="117"/>
      <c r="H4" s="117"/>
      <c r="I4" s="117">
        <v>1</v>
      </c>
      <c r="J4" s="117"/>
      <c r="K4" s="117"/>
      <c r="L4" s="117"/>
      <c r="M4" s="118"/>
      <c r="N4" s="119">
        <v>1</v>
      </c>
      <c r="O4" s="117">
        <v>1</v>
      </c>
      <c r="P4" s="191"/>
      <c r="Q4" s="116"/>
      <c r="R4" s="120"/>
      <c r="S4" s="116">
        <v>1</v>
      </c>
      <c r="T4" s="118"/>
      <c r="U4" s="120"/>
      <c r="V4" s="119">
        <v>1</v>
      </c>
      <c r="W4" s="229">
        <v>1</v>
      </c>
      <c r="X4" s="121">
        <v>100</v>
      </c>
      <c r="Y4" s="122"/>
      <c r="Z4" s="122"/>
      <c r="AA4" s="123"/>
      <c r="AB4" s="210"/>
    </row>
  </sheetData>
  <mergeCells count="5">
    <mergeCell ref="C1:M1"/>
    <mergeCell ref="N1:O1"/>
    <mergeCell ref="P1:T1"/>
    <mergeCell ref="U1:V1"/>
    <mergeCell ref="W1:AA1"/>
  </mergeCells>
  <hyperlinks>
    <hyperlink ref="B3" r:id="rId1" xr:uid="{5D3D703B-AEB1-4E7A-B5B9-110FA309A2C9}"/>
    <hyperlink ref="B4" r:id="rId2" xr:uid="{6852DF0C-09BD-4A4C-9CDF-02F9DAFB1B0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C14B2-86AE-4669-B5F0-5F6D4DB62A2D}">
  <dimension ref="A1:AB33"/>
  <sheetViews>
    <sheetView topLeftCell="A14" workbookViewId="0">
      <selection activeCell="W18" sqref="W18:X18"/>
    </sheetView>
  </sheetViews>
  <sheetFormatPr defaultColWidth="8.7109375" defaultRowHeight="15" x14ac:dyDescent="0.25"/>
  <cols>
    <col min="1" max="1" width="10.5703125" style="64" customWidth="1"/>
    <col min="2" max="2" width="16.5703125" style="58" customWidth="1"/>
    <col min="3" max="3" width="17.7109375" style="58" customWidth="1"/>
    <col min="4" max="5" width="12" style="58" customWidth="1"/>
    <col min="6" max="7" width="13" style="58" customWidth="1"/>
    <col min="8" max="10" width="14.28515625" style="58" customWidth="1"/>
    <col min="11" max="11" width="21.28515625" style="58" customWidth="1"/>
    <col min="12" max="12" width="12.140625" style="58" customWidth="1"/>
    <col min="13" max="14" width="11.5703125" style="58" customWidth="1"/>
    <col min="15" max="15" width="10" style="58" customWidth="1"/>
    <col min="16" max="16" width="12.5703125" style="58" customWidth="1"/>
    <col min="17" max="18" width="15" style="58" customWidth="1"/>
    <col min="19" max="22" width="10.5703125" style="58" customWidth="1"/>
    <col min="23" max="23" width="22.42578125" style="58" customWidth="1"/>
    <col min="24" max="24" width="18.42578125" style="58" customWidth="1"/>
    <col min="25" max="25" width="12.5703125" style="58" customWidth="1"/>
    <col min="26" max="26" width="18.85546875" style="58" customWidth="1"/>
    <col min="27" max="27" width="24.140625" style="58" customWidth="1"/>
    <col min="28" max="28" width="39.42578125" style="85" customWidth="1"/>
    <col min="29" max="16384" width="8.7109375" style="58"/>
  </cols>
  <sheetData>
    <row r="1" spans="1:28" s="47" customFormat="1" ht="87.95" customHeight="1" thickBot="1" x14ac:dyDescent="0.3">
      <c r="A1" s="124" t="s">
        <v>7</v>
      </c>
      <c r="B1" s="146" t="s">
        <v>0</v>
      </c>
      <c r="C1" s="160" t="s">
        <v>9</v>
      </c>
      <c r="D1" s="134"/>
      <c r="E1" s="134"/>
      <c r="F1" s="134"/>
      <c r="G1" s="134"/>
      <c r="H1" s="134"/>
      <c r="I1" s="134"/>
      <c r="J1" s="134"/>
      <c r="K1" s="134"/>
      <c r="L1" s="134"/>
      <c r="M1" s="161"/>
      <c r="N1" s="149" t="s">
        <v>41</v>
      </c>
      <c r="O1" s="134"/>
      <c r="P1" s="160" t="s">
        <v>36</v>
      </c>
      <c r="Q1" s="134"/>
      <c r="R1" s="134"/>
      <c r="S1" s="134"/>
      <c r="T1" s="161"/>
      <c r="U1" s="182" t="s">
        <v>8</v>
      </c>
      <c r="V1" s="132"/>
      <c r="W1" s="211" t="s">
        <v>34</v>
      </c>
      <c r="X1" s="133"/>
      <c r="Y1" s="133"/>
      <c r="Z1" s="133"/>
      <c r="AA1" s="212"/>
      <c r="AB1" s="125" t="s">
        <v>89</v>
      </c>
    </row>
    <row r="2" spans="1:28" s="47" customFormat="1" ht="87.95" customHeight="1" thickBot="1" x14ac:dyDescent="0.3">
      <c r="A2" s="41" t="s">
        <v>6</v>
      </c>
      <c r="B2" s="42" t="s">
        <v>29</v>
      </c>
      <c r="C2" s="162" t="s">
        <v>70</v>
      </c>
      <c r="D2" s="43" t="s">
        <v>1</v>
      </c>
      <c r="E2" s="43" t="s">
        <v>80</v>
      </c>
      <c r="F2" s="43" t="s">
        <v>32</v>
      </c>
      <c r="G2" s="40" t="s">
        <v>75</v>
      </c>
      <c r="H2" s="43" t="s">
        <v>68</v>
      </c>
      <c r="I2" s="40" t="s">
        <v>71</v>
      </c>
      <c r="J2" s="40" t="s">
        <v>74</v>
      </c>
      <c r="K2" s="40" t="s">
        <v>72</v>
      </c>
      <c r="L2" s="43" t="s">
        <v>69</v>
      </c>
      <c r="M2" s="163" t="s">
        <v>33</v>
      </c>
      <c r="N2" s="150" t="s">
        <v>27</v>
      </c>
      <c r="O2" s="43" t="s">
        <v>28</v>
      </c>
      <c r="P2" s="187" t="s">
        <v>37</v>
      </c>
      <c r="Q2" s="44" t="s">
        <v>38</v>
      </c>
      <c r="R2" s="44" t="s">
        <v>73</v>
      </c>
      <c r="S2" s="44" t="s">
        <v>39</v>
      </c>
      <c r="T2" s="163" t="s">
        <v>40</v>
      </c>
      <c r="U2" s="183" t="s">
        <v>10</v>
      </c>
      <c r="V2" s="45" t="s">
        <v>11</v>
      </c>
      <c r="W2" s="213" t="s">
        <v>2</v>
      </c>
      <c r="X2" s="46" t="s">
        <v>3</v>
      </c>
      <c r="Y2" s="46" t="s">
        <v>4</v>
      </c>
      <c r="Z2" s="46" t="s">
        <v>5</v>
      </c>
      <c r="AA2" s="214" t="s">
        <v>33</v>
      </c>
      <c r="AB2" s="113"/>
    </row>
    <row r="3" spans="1:28" ht="87.95" customHeight="1" x14ac:dyDescent="0.25">
      <c r="A3" s="20" t="s">
        <v>12</v>
      </c>
      <c r="B3" s="28" t="s">
        <v>102</v>
      </c>
      <c r="C3" s="164"/>
      <c r="D3" s="35">
        <v>1</v>
      </c>
      <c r="E3" s="35"/>
      <c r="F3" s="35"/>
      <c r="G3" s="35"/>
      <c r="H3" s="35"/>
      <c r="I3" s="35"/>
      <c r="J3" s="35"/>
      <c r="K3" s="35"/>
      <c r="L3" s="35"/>
      <c r="M3" s="165"/>
      <c r="N3" s="151"/>
      <c r="O3" s="178">
        <v>1</v>
      </c>
      <c r="P3" s="188"/>
      <c r="Q3" s="34"/>
      <c r="R3" s="34"/>
      <c r="S3" s="34">
        <v>1</v>
      </c>
      <c r="T3" s="165"/>
      <c r="U3" s="184"/>
      <c r="V3" s="195">
        <v>1</v>
      </c>
      <c r="W3" s="215">
        <v>18.019501907550001</v>
      </c>
      <c r="X3" s="33"/>
      <c r="Y3" s="33">
        <v>54.609735277075004</v>
      </c>
      <c r="Z3" s="33"/>
      <c r="AA3" s="216"/>
      <c r="AB3" s="204" t="s">
        <v>121</v>
      </c>
    </row>
    <row r="4" spans="1:28" ht="87.95" customHeight="1" x14ac:dyDescent="0.25">
      <c r="A4" s="20" t="s">
        <v>12</v>
      </c>
      <c r="B4" s="28" t="s">
        <v>45</v>
      </c>
      <c r="C4" s="166"/>
      <c r="D4" s="26">
        <v>1</v>
      </c>
      <c r="E4" s="26"/>
      <c r="F4" s="26"/>
      <c r="G4" s="26"/>
      <c r="H4" s="26"/>
      <c r="I4" s="26"/>
      <c r="J4" s="26"/>
      <c r="K4" s="26"/>
      <c r="L4" s="26"/>
      <c r="M4" s="167"/>
      <c r="N4" s="152"/>
      <c r="O4" s="179">
        <v>1</v>
      </c>
      <c r="P4" s="189"/>
      <c r="Q4" s="1"/>
      <c r="R4" s="1"/>
      <c r="S4" s="1">
        <v>1</v>
      </c>
      <c r="T4" s="167"/>
      <c r="U4" s="152"/>
      <c r="V4" s="179">
        <v>1</v>
      </c>
      <c r="W4" s="217">
        <v>18.331489999999999</v>
      </c>
      <c r="X4" s="12"/>
      <c r="Y4" s="12"/>
      <c r="Z4" s="12"/>
      <c r="AA4" s="216"/>
      <c r="AB4" s="205" t="s">
        <v>98</v>
      </c>
    </row>
    <row r="5" spans="1:28" ht="87.95" customHeight="1" x14ac:dyDescent="0.25">
      <c r="A5" s="20" t="s">
        <v>12</v>
      </c>
      <c r="B5" s="28" t="s">
        <v>103</v>
      </c>
      <c r="C5" s="166"/>
      <c r="D5" s="26">
        <v>1</v>
      </c>
      <c r="E5" s="26"/>
      <c r="F5" s="26"/>
      <c r="G5" s="26"/>
      <c r="H5" s="26"/>
      <c r="I5" s="26"/>
      <c r="J5" s="26"/>
      <c r="K5" s="26"/>
      <c r="L5" s="26"/>
      <c r="M5" s="167"/>
      <c r="N5" s="152"/>
      <c r="O5" s="179">
        <v>1</v>
      </c>
      <c r="P5" s="189"/>
      <c r="Q5" s="27"/>
      <c r="R5" s="27"/>
      <c r="S5" s="1">
        <v>1</v>
      </c>
      <c r="T5" s="167"/>
      <c r="U5" s="152"/>
      <c r="V5" s="179">
        <v>1</v>
      </c>
      <c r="W5" s="217">
        <v>18</v>
      </c>
      <c r="X5" s="12"/>
      <c r="Y5" s="12"/>
      <c r="Z5" s="12"/>
      <c r="AA5" s="216">
        <v>54.96</v>
      </c>
      <c r="AB5" s="206" t="s">
        <v>99</v>
      </c>
    </row>
    <row r="6" spans="1:28" ht="87.95" customHeight="1" x14ac:dyDescent="0.25">
      <c r="A6" s="20" t="s">
        <v>12</v>
      </c>
      <c r="B6" s="28" t="s">
        <v>46</v>
      </c>
      <c r="C6" s="166">
        <v>1</v>
      </c>
      <c r="D6" s="26"/>
      <c r="E6" s="26"/>
      <c r="F6" s="26"/>
      <c r="G6" s="26"/>
      <c r="H6" s="26"/>
      <c r="I6" s="26"/>
      <c r="J6" s="26"/>
      <c r="K6" s="26"/>
      <c r="L6" s="26"/>
      <c r="M6" s="167"/>
      <c r="N6" s="152">
        <v>1</v>
      </c>
      <c r="O6" s="179"/>
      <c r="P6" s="189"/>
      <c r="Q6" s="1"/>
      <c r="R6" s="1"/>
      <c r="S6" s="1">
        <v>1</v>
      </c>
      <c r="T6" s="167"/>
      <c r="U6" s="152">
        <v>1</v>
      </c>
      <c r="V6" s="179"/>
      <c r="W6" s="218">
        <v>0.54700000000000004</v>
      </c>
      <c r="X6" s="12"/>
      <c r="Y6" s="12"/>
      <c r="Z6" s="12"/>
      <c r="AA6" s="219"/>
      <c r="AB6" s="207"/>
    </row>
    <row r="7" spans="1:28" ht="87.95" customHeight="1" x14ac:dyDescent="0.25">
      <c r="A7" s="20" t="s">
        <v>12</v>
      </c>
      <c r="B7" s="28" t="s">
        <v>100</v>
      </c>
      <c r="C7" s="166"/>
      <c r="D7" s="26">
        <v>1</v>
      </c>
      <c r="E7" s="26"/>
      <c r="F7" s="26"/>
      <c r="G7" s="26"/>
      <c r="H7" s="26"/>
      <c r="I7" s="26"/>
      <c r="J7" s="26"/>
      <c r="K7" s="26"/>
      <c r="L7" s="26"/>
      <c r="M7" s="167"/>
      <c r="N7" s="152">
        <v>1</v>
      </c>
      <c r="O7" s="179"/>
      <c r="P7" s="189"/>
      <c r="Q7" s="1"/>
      <c r="R7" s="1"/>
      <c r="S7" s="1"/>
      <c r="T7" s="167">
        <v>1</v>
      </c>
      <c r="U7" s="152">
        <v>1</v>
      </c>
      <c r="V7" s="179"/>
      <c r="W7" s="218">
        <v>4500</v>
      </c>
      <c r="X7" s="12"/>
      <c r="Y7" s="12"/>
      <c r="Z7" s="12"/>
      <c r="AA7" s="216"/>
      <c r="AB7" s="145" t="s">
        <v>118</v>
      </c>
    </row>
    <row r="8" spans="1:28" ht="87.95" customHeight="1" x14ac:dyDescent="0.25">
      <c r="A8" s="20" t="s">
        <v>12</v>
      </c>
      <c r="B8" s="28" t="s">
        <v>47</v>
      </c>
      <c r="C8" s="166">
        <v>1</v>
      </c>
      <c r="D8" s="26"/>
      <c r="E8" s="26"/>
      <c r="F8" s="26"/>
      <c r="G8" s="26"/>
      <c r="H8" s="26"/>
      <c r="I8" s="26"/>
      <c r="J8" s="26"/>
      <c r="K8" s="26"/>
      <c r="L8" s="26"/>
      <c r="M8" s="167">
        <v>1</v>
      </c>
      <c r="N8" s="152">
        <v>1</v>
      </c>
      <c r="O8" s="179"/>
      <c r="P8" s="189"/>
      <c r="Q8" s="1"/>
      <c r="R8" s="1"/>
      <c r="S8" s="1"/>
      <c r="T8" s="167">
        <v>1</v>
      </c>
      <c r="U8" s="152">
        <v>1</v>
      </c>
      <c r="V8" s="179"/>
      <c r="W8" s="218">
        <v>0.97897400000000001</v>
      </c>
      <c r="X8" s="18"/>
      <c r="Y8" s="12"/>
      <c r="Z8" s="12"/>
      <c r="AA8" s="216"/>
      <c r="AB8" s="112"/>
    </row>
    <row r="9" spans="1:28" ht="87.95" customHeight="1" x14ac:dyDescent="0.25">
      <c r="A9" s="20" t="s">
        <v>12</v>
      </c>
      <c r="B9" s="28" t="s">
        <v>120</v>
      </c>
      <c r="C9" s="166">
        <v>1</v>
      </c>
      <c r="D9" s="26"/>
      <c r="E9" s="26"/>
      <c r="F9" s="26">
        <v>1</v>
      </c>
      <c r="G9" s="26"/>
      <c r="H9" s="26"/>
      <c r="I9" s="26"/>
      <c r="J9" s="26"/>
      <c r="K9" s="26"/>
      <c r="L9" s="26"/>
      <c r="M9" s="167"/>
      <c r="N9" s="152">
        <v>1</v>
      </c>
      <c r="O9" s="179"/>
      <c r="P9" s="189"/>
      <c r="Q9" s="1"/>
      <c r="R9" s="1"/>
      <c r="S9" s="1">
        <v>1</v>
      </c>
      <c r="T9" s="167"/>
      <c r="U9" s="152">
        <v>1</v>
      </c>
      <c r="V9" s="179"/>
      <c r="W9" s="220">
        <v>56.552488278349998</v>
      </c>
      <c r="X9" s="12"/>
      <c r="Y9" s="12"/>
      <c r="Z9" s="12">
        <v>27.938281064375001</v>
      </c>
      <c r="AA9" s="216"/>
      <c r="AB9" s="112"/>
    </row>
    <row r="10" spans="1:28" ht="87.95" customHeight="1" x14ac:dyDescent="0.25">
      <c r="A10" s="20" t="s">
        <v>12</v>
      </c>
      <c r="B10" s="28" t="s">
        <v>48</v>
      </c>
      <c r="C10" s="166">
        <v>1</v>
      </c>
      <c r="D10" s="26"/>
      <c r="E10" s="26"/>
      <c r="F10" s="26"/>
      <c r="G10" s="26"/>
      <c r="H10" s="26"/>
      <c r="I10" s="26"/>
      <c r="J10" s="26"/>
      <c r="K10" s="26"/>
      <c r="L10" s="26"/>
      <c r="M10" s="167"/>
      <c r="N10" s="152"/>
      <c r="O10" s="179">
        <v>1</v>
      </c>
      <c r="P10" s="189"/>
      <c r="Q10" s="1"/>
      <c r="R10" s="1"/>
      <c r="S10" s="1">
        <v>1</v>
      </c>
      <c r="T10" s="167"/>
      <c r="U10" s="152"/>
      <c r="V10" s="179"/>
      <c r="W10" s="220">
        <v>1.0920000000000001</v>
      </c>
      <c r="X10" s="12"/>
      <c r="Y10" s="12"/>
      <c r="Z10" s="221">
        <v>8.8883397499999989E-2</v>
      </c>
      <c r="AA10" s="216"/>
      <c r="AB10" s="112"/>
    </row>
    <row r="11" spans="1:28" ht="87.95" customHeight="1" thickBot="1" x14ac:dyDescent="0.3">
      <c r="A11" s="20" t="s">
        <v>12</v>
      </c>
      <c r="B11" s="28" t="s">
        <v>104</v>
      </c>
      <c r="C11" s="166">
        <v>1</v>
      </c>
      <c r="D11" s="26"/>
      <c r="E11" s="26"/>
      <c r="F11" s="26"/>
      <c r="G11" s="26"/>
      <c r="H11" s="26"/>
      <c r="I11" s="26"/>
      <c r="J11" s="26"/>
      <c r="K11" s="26"/>
      <c r="L11" s="26"/>
      <c r="M11" s="167"/>
      <c r="N11" s="152">
        <v>1</v>
      </c>
      <c r="O11" s="179"/>
      <c r="P11" s="189"/>
      <c r="Q11" s="1">
        <v>1</v>
      </c>
      <c r="R11" s="1"/>
      <c r="S11" s="1"/>
      <c r="T11" s="167"/>
      <c r="U11" s="152">
        <v>1</v>
      </c>
      <c r="V11" s="179"/>
      <c r="W11" s="220">
        <f>[1]Sheet1!$K$35</f>
        <v>86.491101847724991</v>
      </c>
      <c r="X11" s="12"/>
      <c r="Y11" s="12"/>
      <c r="Z11" s="12"/>
      <c r="AA11" s="216"/>
      <c r="AB11" s="112"/>
    </row>
    <row r="12" spans="1:28" customFormat="1" ht="54" customHeight="1" thickTop="1" x14ac:dyDescent="0.25">
      <c r="A12" s="87" t="s">
        <v>12</v>
      </c>
      <c r="B12" s="88" t="s">
        <v>105</v>
      </c>
      <c r="C12" s="168"/>
      <c r="D12" s="89"/>
      <c r="E12" s="89"/>
      <c r="F12" s="89"/>
      <c r="G12" s="89"/>
      <c r="H12" s="89"/>
      <c r="I12" s="89">
        <v>1</v>
      </c>
      <c r="J12" s="89"/>
      <c r="K12" s="89"/>
      <c r="L12" s="89"/>
      <c r="M12" s="90"/>
      <c r="N12" s="91">
        <v>1</v>
      </c>
      <c r="O12" s="135">
        <v>1</v>
      </c>
      <c r="P12" s="190"/>
      <c r="Q12" s="89"/>
      <c r="R12" s="89"/>
      <c r="S12" s="89"/>
      <c r="T12" s="90"/>
      <c r="U12" s="137">
        <v>1</v>
      </c>
      <c r="V12" s="92">
        <v>1</v>
      </c>
      <c r="W12" s="222"/>
      <c r="X12" s="93"/>
      <c r="Y12" s="94"/>
      <c r="Z12" s="94"/>
      <c r="AA12" s="95"/>
      <c r="AB12" s="208"/>
    </row>
    <row r="13" spans="1:28" customFormat="1" ht="98.25" customHeight="1" x14ac:dyDescent="0.25">
      <c r="A13" s="96" t="s">
        <v>12</v>
      </c>
      <c r="B13" s="110" t="s">
        <v>106</v>
      </c>
      <c r="C13" s="100">
        <v>1</v>
      </c>
      <c r="D13" s="97"/>
      <c r="E13" s="97"/>
      <c r="F13" s="97"/>
      <c r="G13" s="97"/>
      <c r="H13" s="97"/>
      <c r="I13" s="97"/>
      <c r="J13" s="97"/>
      <c r="K13" s="97"/>
      <c r="L13" s="97"/>
      <c r="M13" s="98"/>
      <c r="N13" s="99"/>
      <c r="O13" s="136">
        <v>1</v>
      </c>
      <c r="P13" s="104"/>
      <c r="Q13" s="97"/>
      <c r="R13" s="97">
        <v>1</v>
      </c>
      <c r="S13" s="97"/>
      <c r="T13" s="98"/>
      <c r="U13" s="109"/>
      <c r="V13" s="99">
        <v>1</v>
      </c>
      <c r="W13" s="223"/>
      <c r="X13" s="101">
        <v>179.22</v>
      </c>
      <c r="Y13" s="102"/>
      <c r="Z13" s="102"/>
      <c r="AA13" s="103"/>
      <c r="AB13" s="209"/>
    </row>
    <row r="14" spans="1:28" customFormat="1" ht="78.75" customHeight="1" x14ac:dyDescent="0.25">
      <c r="A14" s="96" t="s">
        <v>12</v>
      </c>
      <c r="B14" s="111" t="s">
        <v>107</v>
      </c>
      <c r="C14" s="104"/>
      <c r="D14" s="105"/>
      <c r="E14" s="97"/>
      <c r="F14" s="97">
        <v>1</v>
      </c>
      <c r="G14" s="97"/>
      <c r="H14" s="97"/>
      <c r="I14" s="97"/>
      <c r="J14" s="97"/>
      <c r="K14" s="97"/>
      <c r="L14" s="97"/>
      <c r="M14" s="98"/>
      <c r="N14" s="99"/>
      <c r="O14" s="136">
        <v>1</v>
      </c>
      <c r="P14" s="104"/>
      <c r="Q14" s="97"/>
      <c r="R14" s="106"/>
      <c r="S14" s="107">
        <v>1</v>
      </c>
      <c r="T14" s="98"/>
      <c r="U14" s="109">
        <v>1</v>
      </c>
      <c r="V14" s="99">
        <v>1</v>
      </c>
      <c r="W14" s="223"/>
      <c r="X14" s="101">
        <v>115.82</v>
      </c>
      <c r="Y14" s="102"/>
      <c r="Z14" s="102"/>
      <c r="AA14" s="103"/>
      <c r="AB14" s="209"/>
    </row>
    <row r="15" spans="1:28" customFormat="1" ht="129.75" customHeight="1" x14ac:dyDescent="0.25">
      <c r="A15" s="96" t="s">
        <v>12</v>
      </c>
      <c r="B15" s="110" t="s">
        <v>108</v>
      </c>
      <c r="C15" s="104"/>
      <c r="D15" s="97"/>
      <c r="E15" s="97"/>
      <c r="F15" s="97">
        <v>1</v>
      </c>
      <c r="G15" s="108"/>
      <c r="H15" s="97"/>
      <c r="I15" s="97"/>
      <c r="J15" s="97"/>
      <c r="K15" s="97"/>
      <c r="L15" s="97"/>
      <c r="M15" s="98"/>
      <c r="N15" s="99"/>
      <c r="O15" s="136">
        <v>1</v>
      </c>
      <c r="P15" s="104"/>
      <c r="Q15" s="97"/>
      <c r="R15" s="109"/>
      <c r="S15" s="97">
        <v>1</v>
      </c>
      <c r="T15" s="98"/>
      <c r="U15" s="109">
        <v>1</v>
      </c>
      <c r="V15" s="99">
        <v>1</v>
      </c>
      <c r="W15" s="223"/>
      <c r="X15" s="101">
        <v>104.85</v>
      </c>
      <c r="Y15" s="102"/>
      <c r="Z15" s="102"/>
      <c r="AA15" s="103"/>
      <c r="AB15" s="209"/>
    </row>
    <row r="16" spans="1:28" customFormat="1" ht="45" x14ac:dyDescent="0.25">
      <c r="A16" s="96" t="s">
        <v>12</v>
      </c>
      <c r="B16" s="110" t="s">
        <v>109</v>
      </c>
      <c r="C16" s="104"/>
      <c r="D16" s="97">
        <v>1</v>
      </c>
      <c r="E16" s="97"/>
      <c r="F16" s="97"/>
      <c r="G16" s="97"/>
      <c r="H16" s="97"/>
      <c r="I16" s="97"/>
      <c r="J16" s="97"/>
      <c r="K16" s="97"/>
      <c r="L16" s="97"/>
      <c r="M16" s="98"/>
      <c r="N16" s="99"/>
      <c r="O16" s="136">
        <v>1</v>
      </c>
      <c r="P16" s="104"/>
      <c r="Q16" s="97"/>
      <c r="R16" s="109"/>
      <c r="S16" s="97"/>
      <c r="T16" s="98">
        <v>1</v>
      </c>
      <c r="U16" s="109"/>
      <c r="V16" s="99">
        <v>1</v>
      </c>
      <c r="W16" s="223"/>
      <c r="X16" s="101">
        <v>404.2</v>
      </c>
      <c r="Y16" s="102"/>
      <c r="Z16" s="102"/>
      <c r="AA16" s="103"/>
      <c r="AB16" s="209"/>
    </row>
    <row r="17" spans="1:28" customFormat="1" ht="60" x14ac:dyDescent="0.25">
      <c r="A17" s="96" t="s">
        <v>12</v>
      </c>
      <c r="B17" s="110" t="s">
        <v>110</v>
      </c>
      <c r="C17" s="104"/>
      <c r="D17" s="97">
        <v>1</v>
      </c>
      <c r="E17" s="97"/>
      <c r="F17" s="97"/>
      <c r="G17" s="97"/>
      <c r="H17" s="97"/>
      <c r="I17" s="97"/>
      <c r="J17" s="97"/>
      <c r="K17" s="97"/>
      <c r="L17" s="97"/>
      <c r="M17" s="98"/>
      <c r="N17" s="99"/>
      <c r="O17" s="136">
        <v>1</v>
      </c>
      <c r="P17" s="104"/>
      <c r="Q17" s="97"/>
      <c r="R17" s="109"/>
      <c r="S17" s="97"/>
      <c r="T17" s="98"/>
      <c r="U17" s="109">
        <v>1</v>
      </c>
      <c r="V17" s="99">
        <v>1</v>
      </c>
      <c r="W17" s="223"/>
      <c r="X17" s="101">
        <v>244.79</v>
      </c>
      <c r="Y17" s="102"/>
      <c r="Z17" s="102"/>
      <c r="AA17" s="103"/>
      <c r="AB17" s="209"/>
    </row>
    <row r="18" spans="1:28" s="47" customFormat="1" ht="87.95" customHeight="1" thickBot="1" x14ac:dyDescent="0.3">
      <c r="A18" s="130" t="s">
        <v>42</v>
      </c>
      <c r="B18" s="131"/>
      <c r="C18" s="176">
        <f>SUM(C3:C17)</f>
        <v>6</v>
      </c>
      <c r="D18" s="126">
        <f>SUM(D3:D17)</f>
        <v>6</v>
      </c>
      <c r="E18" s="126"/>
      <c r="F18" s="126">
        <f>SUM(F3:F17)</f>
        <v>3</v>
      </c>
      <c r="G18" s="126">
        <f>SUM(G3:G17)</f>
        <v>0</v>
      </c>
      <c r="H18" s="126">
        <f>SUM(H3:H17)</f>
        <v>0</v>
      </c>
      <c r="I18" s="126">
        <f>SUM(I3:I17)</f>
        <v>1</v>
      </c>
      <c r="J18" s="126">
        <f>SUM(J3:J17)</f>
        <v>0</v>
      </c>
      <c r="K18" s="126">
        <f>SUM(K3:K17)</f>
        <v>0</v>
      </c>
      <c r="L18" s="126">
        <f>SUM(L3:L17)</f>
        <v>0</v>
      </c>
      <c r="M18" s="177">
        <f>SUM(M3:M17)</f>
        <v>1</v>
      </c>
      <c r="N18" s="159">
        <f>SUM(N3:N17)</f>
        <v>6</v>
      </c>
      <c r="O18" s="181">
        <f>SUM(O3:O17)</f>
        <v>10</v>
      </c>
      <c r="P18" s="193">
        <f>SUM(M3:M17)</f>
        <v>1</v>
      </c>
      <c r="Q18" s="127">
        <f>SUM(N3:N17)</f>
        <v>6</v>
      </c>
      <c r="R18" s="127">
        <f>SUM(R3:R17)</f>
        <v>1</v>
      </c>
      <c r="S18" s="127">
        <f>SUM(S3:S17)</f>
        <v>8</v>
      </c>
      <c r="T18" s="194">
        <f>SUM(T3:T17)</f>
        <v>3</v>
      </c>
      <c r="U18" s="186">
        <f>SUM(U3:U17)</f>
        <v>9</v>
      </c>
      <c r="V18" s="203">
        <f>SUM(V3:V17)</f>
        <v>9</v>
      </c>
      <c r="W18" s="242">
        <f>SUM(W3:W17)</f>
        <v>4700.0125560336246</v>
      </c>
      <c r="X18" s="128">
        <f>SUM(X3:X17)</f>
        <v>1048.8799999999999</v>
      </c>
      <c r="Y18" s="128">
        <f>SUM(Y3:Y17)</f>
        <v>54.609735277075004</v>
      </c>
      <c r="Z18" s="129">
        <f>SUM(Z3:Z17)</f>
        <v>28.027164461875</v>
      </c>
      <c r="AA18" s="243">
        <f>SUM(AA3:AA17)</f>
        <v>54.96</v>
      </c>
      <c r="AB18" s="73"/>
    </row>
    <row r="19" spans="1:28" ht="45.95" customHeight="1" x14ac:dyDescent="0.25"/>
    <row r="20" spans="1:28" ht="14.1" customHeight="1" x14ac:dyDescent="0.25">
      <c r="A20" s="79" t="s">
        <v>19</v>
      </c>
    </row>
    <row r="21" spans="1:28" ht="14.1" customHeight="1" x14ac:dyDescent="0.25">
      <c r="A21" s="65" t="s">
        <v>12</v>
      </c>
      <c r="B21" s="58" t="s">
        <v>20</v>
      </c>
    </row>
    <row r="22" spans="1:28" ht="14.1" customHeight="1" x14ac:dyDescent="0.25">
      <c r="A22" s="66" t="s">
        <v>13</v>
      </c>
      <c r="B22" s="58" t="s">
        <v>21</v>
      </c>
    </row>
    <row r="23" spans="1:28" ht="14.1" customHeight="1" x14ac:dyDescent="0.25">
      <c r="A23" s="67" t="s">
        <v>14</v>
      </c>
      <c r="B23" s="58" t="s">
        <v>22</v>
      </c>
    </row>
    <row r="24" spans="1:28" ht="14.1" customHeight="1" x14ac:dyDescent="0.25">
      <c r="A24" s="68" t="s">
        <v>16</v>
      </c>
      <c r="B24" s="58" t="s">
        <v>23</v>
      </c>
    </row>
    <row r="25" spans="1:28" ht="14.1" customHeight="1" x14ac:dyDescent="0.25">
      <c r="A25" s="69" t="s">
        <v>15</v>
      </c>
      <c r="B25" s="58" t="s">
        <v>26</v>
      </c>
    </row>
    <row r="26" spans="1:28" ht="14.1" customHeight="1" x14ac:dyDescent="0.25">
      <c r="A26" s="78" t="s">
        <v>17</v>
      </c>
      <c r="B26" s="58" t="s">
        <v>24</v>
      </c>
    </row>
    <row r="27" spans="1:28" ht="14.1" customHeight="1" x14ac:dyDescent="0.25">
      <c r="A27" s="70" t="s">
        <v>18</v>
      </c>
      <c r="B27" s="58" t="s">
        <v>25</v>
      </c>
    </row>
    <row r="28" spans="1:28" ht="14.1" customHeight="1" x14ac:dyDescent="0.25">
      <c r="A28" s="64" t="s">
        <v>32</v>
      </c>
      <c r="B28" s="58" t="s">
        <v>35</v>
      </c>
    </row>
    <row r="29" spans="1:28" ht="14.1" customHeight="1" x14ac:dyDescent="0.25">
      <c r="A29" s="64" t="s">
        <v>43</v>
      </c>
      <c r="B29" s="58" t="s">
        <v>44</v>
      </c>
    </row>
    <row r="30" spans="1:28" ht="14.1" customHeight="1" x14ac:dyDescent="0.25">
      <c r="A30" s="71" t="s">
        <v>83</v>
      </c>
      <c r="B30" s="58" t="s">
        <v>85</v>
      </c>
    </row>
    <row r="31" spans="1:28" ht="14.1" customHeight="1" x14ac:dyDescent="0.25">
      <c r="A31" s="64" t="s">
        <v>84</v>
      </c>
      <c r="B31" s="58" t="s">
        <v>86</v>
      </c>
    </row>
    <row r="33" spans="3:14" ht="87.95" customHeight="1" x14ac:dyDescent="0.25"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</row>
  </sheetData>
  <mergeCells count="6">
    <mergeCell ref="C1:M1"/>
    <mergeCell ref="N1:O1"/>
    <mergeCell ref="P1:T1"/>
    <mergeCell ref="U1:V1"/>
    <mergeCell ref="W1:AA1"/>
    <mergeCell ref="A18:B18"/>
  </mergeCells>
  <hyperlinks>
    <hyperlink ref="B3" r:id="rId1" display="https://www.afdb.org/en/projects-and-operations/p-eg-ff0-012" xr:uid="{C0A290A0-BBA9-4C7F-9544-8D0237C5A4F4}"/>
    <hyperlink ref="B4" r:id="rId2" display="https://www.afdb.org/en/projects-and-operations/p-eg-ff0-010" xr:uid="{45BA0BDC-7657-4C7C-83B8-FE4836587305}"/>
    <hyperlink ref="B5" r:id="rId3" display="https://www.afdb.org/en/projects-and-operations/p-eg-ff0-011" xr:uid="{24E30B60-1BD6-49D5-ACC8-70A2B2BEBB06}"/>
    <hyperlink ref="B6" r:id="rId4" display="https://www.afdb.org/en/projects-and-operations/p-eg-aac-025" xr:uid="{70D61511-B80E-4ABA-B183-EC0EB6C26EFB}"/>
    <hyperlink ref="B7" r:id="rId5" display="https://www.afdb.org/en/projects-and-operations/p-eg-k00-009" xr:uid="{4A44A2B3-F854-49CB-8D8D-D04AFCB33781}"/>
    <hyperlink ref="B8" r:id="rId6" display="https://www.afdb.org/en/projects-and-operations/p-eg-az0-005" xr:uid="{8B8453DE-6B94-4B7A-BE2F-5B8E77A72E30}"/>
    <hyperlink ref="B9" r:id="rId7" display="https://www.afdb.org/en/projects-and-operations/p-eg-aac-019" xr:uid="{D83A6AF1-3FAD-48BF-8E6F-6435F7458CFC}"/>
    <hyperlink ref="B10" r:id="rId8" display="https://www.afdb.org/en/projects-and-operations/p-eg-aac-017" xr:uid="{8D671FBE-AE02-49A2-990F-B9B820F8DDC7}"/>
    <hyperlink ref="B12" r:id="rId9" xr:uid="{9718B127-015D-480E-903D-8AD5EE08022F}"/>
    <hyperlink ref="B13" r:id="rId10" display="Egypt - Water Recycling in Agriculture Project - Gabel el Asfer Stage III (MIC TAF)" xr:uid="{BF112FCC-037A-406C-A7E2-8AB17730C44C}"/>
    <hyperlink ref="B14" r:id="rId11" display="Egypt - Integrated Rural Sanitation in Upper Egypt - IPR" xr:uid="{BD4C14E3-50C9-41D4-98DA-05B0FB816AB3}"/>
    <hyperlink ref="B15" r:id="rId12" display="https://projectsportal.afdb.org/dataportal/VProject/show/P-EG-EBA-003" xr:uid="{5CD2B7EC-74B2-4781-93CE-CEA02B469EBB}"/>
    <hyperlink ref="B16" r:id="rId13" display="Egypt - Suez Thermal Power Project – IPR" xr:uid="{4552F0E2-77E2-4E27-9542-FEDC9F2DBC19}"/>
    <hyperlink ref="B17" r:id="rId14" display="Egypt - Electricity and Green Growth Support Program (EGGSP)" xr:uid="{06E3A01A-F945-440B-AB3D-876CC9A9D42C}"/>
    <hyperlink ref="AB7" r:id="rId15" display="EoP March 2020" xr:uid="{6DBA7276-F39B-40DF-A0B0-3F7825FAFB7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5229F-C190-4B25-AA8D-C945D5955720}">
  <dimension ref="A1:AB20"/>
  <sheetViews>
    <sheetView topLeftCell="A2" workbookViewId="0">
      <selection activeCell="A5" sqref="A5:XFD33"/>
    </sheetView>
  </sheetViews>
  <sheetFormatPr defaultColWidth="8.7109375" defaultRowHeight="15" x14ac:dyDescent="0.25"/>
  <cols>
    <col min="1" max="1" width="10.5703125" style="64" customWidth="1"/>
    <col min="2" max="2" width="16.5703125" style="58" customWidth="1"/>
    <col min="3" max="3" width="17.7109375" style="58" customWidth="1"/>
    <col min="4" max="5" width="12" style="58" customWidth="1"/>
    <col min="6" max="7" width="13" style="58" customWidth="1"/>
    <col min="8" max="10" width="14.28515625" style="58" customWidth="1"/>
    <col min="11" max="11" width="21.28515625" style="58" customWidth="1"/>
    <col min="12" max="12" width="12.140625" style="58" customWidth="1"/>
    <col min="13" max="14" width="11.5703125" style="58" customWidth="1"/>
    <col min="15" max="15" width="10" style="58" customWidth="1"/>
    <col min="16" max="16" width="12.5703125" style="58" customWidth="1"/>
    <col min="17" max="18" width="15" style="58" customWidth="1"/>
    <col min="19" max="22" width="10.5703125" style="58" customWidth="1"/>
    <col min="23" max="23" width="22.42578125" style="58" customWidth="1"/>
    <col min="24" max="24" width="18.42578125" style="58" customWidth="1"/>
    <col min="25" max="25" width="12.5703125" style="58" customWidth="1"/>
    <col min="26" max="26" width="18.85546875" style="58" customWidth="1"/>
    <col min="27" max="27" width="24.140625" style="58" customWidth="1"/>
    <col min="28" max="28" width="39.42578125" style="85" customWidth="1"/>
    <col min="29" max="16384" width="8.7109375" style="58"/>
  </cols>
  <sheetData>
    <row r="1" spans="1:28" s="47" customFormat="1" ht="87.95" customHeight="1" thickBot="1" x14ac:dyDescent="0.3">
      <c r="A1" s="124" t="s">
        <v>7</v>
      </c>
      <c r="B1" s="146" t="s">
        <v>0</v>
      </c>
      <c r="C1" s="160" t="s">
        <v>9</v>
      </c>
      <c r="D1" s="134"/>
      <c r="E1" s="134"/>
      <c r="F1" s="134"/>
      <c r="G1" s="134"/>
      <c r="H1" s="134"/>
      <c r="I1" s="134"/>
      <c r="J1" s="134"/>
      <c r="K1" s="134"/>
      <c r="L1" s="134"/>
      <c r="M1" s="161"/>
      <c r="N1" s="149" t="s">
        <v>41</v>
      </c>
      <c r="O1" s="134"/>
      <c r="P1" s="160" t="s">
        <v>36</v>
      </c>
      <c r="Q1" s="134"/>
      <c r="R1" s="134"/>
      <c r="S1" s="134"/>
      <c r="T1" s="161"/>
      <c r="U1" s="182" t="s">
        <v>8</v>
      </c>
      <c r="V1" s="132"/>
      <c r="W1" s="211" t="s">
        <v>34</v>
      </c>
      <c r="X1" s="133"/>
      <c r="Y1" s="133"/>
      <c r="Z1" s="133"/>
      <c r="AA1" s="212"/>
      <c r="AB1" s="125" t="s">
        <v>89</v>
      </c>
    </row>
    <row r="2" spans="1:28" s="47" customFormat="1" ht="87.95" customHeight="1" thickBot="1" x14ac:dyDescent="0.3">
      <c r="A2" s="41" t="s">
        <v>6</v>
      </c>
      <c r="B2" s="42" t="s">
        <v>29</v>
      </c>
      <c r="C2" s="162" t="s">
        <v>70</v>
      </c>
      <c r="D2" s="43" t="s">
        <v>1</v>
      </c>
      <c r="E2" s="43" t="s">
        <v>80</v>
      </c>
      <c r="F2" s="43" t="s">
        <v>32</v>
      </c>
      <c r="G2" s="40" t="s">
        <v>75</v>
      </c>
      <c r="H2" s="43" t="s">
        <v>68</v>
      </c>
      <c r="I2" s="40" t="s">
        <v>71</v>
      </c>
      <c r="J2" s="40" t="s">
        <v>74</v>
      </c>
      <c r="K2" s="40" t="s">
        <v>72</v>
      </c>
      <c r="L2" s="43" t="s">
        <v>69</v>
      </c>
      <c r="M2" s="163" t="s">
        <v>33</v>
      </c>
      <c r="N2" s="150" t="s">
        <v>27</v>
      </c>
      <c r="O2" s="43" t="s">
        <v>28</v>
      </c>
      <c r="P2" s="187" t="s">
        <v>37</v>
      </c>
      <c r="Q2" s="44" t="s">
        <v>38</v>
      </c>
      <c r="R2" s="44" t="s">
        <v>73</v>
      </c>
      <c r="S2" s="44" t="s">
        <v>39</v>
      </c>
      <c r="T2" s="163" t="s">
        <v>40</v>
      </c>
      <c r="U2" s="183" t="s">
        <v>10</v>
      </c>
      <c r="V2" s="45" t="s">
        <v>11</v>
      </c>
      <c r="W2" s="213" t="s">
        <v>2</v>
      </c>
      <c r="X2" s="46" t="s">
        <v>3</v>
      </c>
      <c r="Y2" s="46" t="s">
        <v>4</v>
      </c>
      <c r="Z2" s="46" t="s">
        <v>5</v>
      </c>
      <c r="AA2" s="214" t="s">
        <v>33</v>
      </c>
      <c r="AB2" s="113"/>
    </row>
    <row r="3" spans="1:28" ht="87.95" customHeight="1" x14ac:dyDescent="0.25">
      <c r="A3" s="21" t="s">
        <v>13</v>
      </c>
      <c r="B3" s="29" t="s">
        <v>30</v>
      </c>
      <c r="C3" s="138"/>
      <c r="D3" s="11"/>
      <c r="E3" s="11"/>
      <c r="F3" s="11"/>
      <c r="G3" s="11"/>
      <c r="H3" s="11"/>
      <c r="I3" s="11"/>
      <c r="J3" s="11"/>
      <c r="K3" s="11">
        <v>1</v>
      </c>
      <c r="L3" s="11"/>
      <c r="M3" s="169"/>
      <c r="N3" s="153">
        <v>1</v>
      </c>
      <c r="O3" s="11"/>
      <c r="P3" s="138"/>
      <c r="Q3" s="2">
        <v>1</v>
      </c>
      <c r="R3" s="2"/>
      <c r="S3" s="2"/>
      <c r="T3" s="169"/>
      <c r="U3" s="153"/>
      <c r="V3" s="196">
        <v>1</v>
      </c>
      <c r="W3" s="224">
        <v>30000</v>
      </c>
      <c r="X3" s="13"/>
      <c r="Y3" s="13"/>
      <c r="Z3" s="13"/>
      <c r="AA3" s="225">
        <v>145</v>
      </c>
      <c r="AB3" s="80"/>
    </row>
    <row r="4" spans="1:28" ht="87.95" customHeight="1" x14ac:dyDescent="0.25">
      <c r="A4" s="21" t="s">
        <v>13</v>
      </c>
      <c r="B4" s="30" t="s">
        <v>31</v>
      </c>
      <c r="C4" s="138"/>
      <c r="D4" s="11">
        <v>1</v>
      </c>
      <c r="E4" s="11"/>
      <c r="F4" s="11"/>
      <c r="G4" s="11"/>
      <c r="H4" s="11"/>
      <c r="I4" s="11"/>
      <c r="J4" s="11"/>
      <c r="K4" s="11"/>
      <c r="L4" s="11"/>
      <c r="M4" s="169"/>
      <c r="N4" s="153"/>
      <c r="O4" s="11">
        <v>1</v>
      </c>
      <c r="P4" s="138"/>
      <c r="Q4" s="2"/>
      <c r="R4" s="2"/>
      <c r="S4" s="2"/>
      <c r="T4" s="169">
        <v>1</v>
      </c>
      <c r="U4" s="153">
        <v>1</v>
      </c>
      <c r="V4" s="196"/>
      <c r="W4" s="224">
        <v>124.08</v>
      </c>
      <c r="X4" s="13">
        <v>0.25</v>
      </c>
      <c r="Y4" s="13"/>
      <c r="Z4" s="13"/>
      <c r="AA4" s="225"/>
      <c r="AB4" s="80"/>
    </row>
    <row r="5" spans="1:28" s="47" customFormat="1" ht="87.95" customHeight="1" thickBot="1" x14ac:dyDescent="0.3">
      <c r="A5" s="130" t="s">
        <v>42</v>
      </c>
      <c r="B5" s="131"/>
      <c r="C5" s="176">
        <f>SUM(C3:C4)</f>
        <v>0</v>
      </c>
      <c r="D5" s="126">
        <f>SUM(D3:D4)</f>
        <v>1</v>
      </c>
      <c r="E5" s="126"/>
      <c r="F5" s="126">
        <f>SUM(F3:F4)</f>
        <v>0</v>
      </c>
      <c r="G5" s="126">
        <f>SUM(G3:G4)</f>
        <v>0</v>
      </c>
      <c r="H5" s="126">
        <f>SUM(H3:H4)</f>
        <v>0</v>
      </c>
      <c r="I5" s="126">
        <f>SUM(I3:I4)</f>
        <v>0</v>
      </c>
      <c r="J5" s="126">
        <f>SUM(J3:J4)</f>
        <v>0</v>
      </c>
      <c r="K5" s="126">
        <f>SUM(K3:K4)</f>
        <v>1</v>
      </c>
      <c r="L5" s="126">
        <f>SUM(L3:L4)</f>
        <v>0</v>
      </c>
      <c r="M5" s="177">
        <f>SUM(M3:M4)</f>
        <v>0</v>
      </c>
      <c r="N5" s="159">
        <f>SUM(N3:N4)</f>
        <v>1</v>
      </c>
      <c r="O5" s="181">
        <f>SUM(O3:O4)</f>
        <v>1</v>
      </c>
      <c r="P5" s="193">
        <f>SUM(M3:M4)</f>
        <v>0</v>
      </c>
      <c r="Q5" s="127">
        <f>SUM(N3:N4)</f>
        <v>1</v>
      </c>
      <c r="R5" s="127">
        <f>SUM(R3:R4)</f>
        <v>0</v>
      </c>
      <c r="S5" s="127">
        <f>SUM(S3:S4)</f>
        <v>0</v>
      </c>
      <c r="T5" s="194">
        <f>SUM(T3:T4)</f>
        <v>1</v>
      </c>
      <c r="U5" s="186">
        <f>SUM(U3:U4)</f>
        <v>1</v>
      </c>
      <c r="V5" s="203">
        <f>SUM(V3:V4)</f>
        <v>1</v>
      </c>
      <c r="W5" s="242">
        <f>SUM(W3:W4)</f>
        <v>30124.080000000002</v>
      </c>
      <c r="X5" s="128">
        <f>SUM(X3:X4)</f>
        <v>0.25</v>
      </c>
      <c r="Y5" s="128">
        <f>SUM(Y3:Y4)</f>
        <v>0</v>
      </c>
      <c r="Z5" s="129">
        <f>SUM(Z3:Z4)</f>
        <v>0</v>
      </c>
      <c r="AA5" s="243">
        <f>SUM(AA3:AA4)</f>
        <v>145</v>
      </c>
      <c r="AB5" s="73"/>
    </row>
    <row r="6" spans="1:28" ht="45.95" customHeight="1" x14ac:dyDescent="0.25"/>
    <row r="7" spans="1:28" ht="14.1" customHeight="1" x14ac:dyDescent="0.25">
      <c r="A7" s="79" t="s">
        <v>19</v>
      </c>
    </row>
    <row r="8" spans="1:28" ht="14.1" customHeight="1" x14ac:dyDescent="0.25">
      <c r="A8" s="65" t="s">
        <v>12</v>
      </c>
      <c r="B8" s="58" t="s">
        <v>20</v>
      </c>
    </row>
    <row r="9" spans="1:28" ht="14.1" customHeight="1" x14ac:dyDescent="0.25">
      <c r="A9" s="66" t="s">
        <v>13</v>
      </c>
      <c r="B9" s="58" t="s">
        <v>21</v>
      </c>
    </row>
    <row r="10" spans="1:28" ht="14.1" customHeight="1" x14ac:dyDescent="0.25">
      <c r="A10" s="67" t="s">
        <v>14</v>
      </c>
      <c r="B10" s="58" t="s">
        <v>22</v>
      </c>
    </row>
    <row r="11" spans="1:28" ht="14.1" customHeight="1" x14ac:dyDescent="0.25">
      <c r="A11" s="68" t="s">
        <v>16</v>
      </c>
      <c r="B11" s="58" t="s">
        <v>23</v>
      </c>
    </row>
    <row r="12" spans="1:28" ht="14.1" customHeight="1" x14ac:dyDescent="0.25">
      <c r="A12" s="69" t="s">
        <v>15</v>
      </c>
      <c r="B12" s="58" t="s">
        <v>26</v>
      </c>
    </row>
    <row r="13" spans="1:28" ht="14.1" customHeight="1" x14ac:dyDescent="0.25">
      <c r="A13" s="78" t="s">
        <v>17</v>
      </c>
      <c r="B13" s="58" t="s">
        <v>24</v>
      </c>
    </row>
    <row r="14" spans="1:28" ht="14.1" customHeight="1" x14ac:dyDescent="0.25">
      <c r="A14" s="70" t="s">
        <v>18</v>
      </c>
      <c r="B14" s="58" t="s">
        <v>25</v>
      </c>
    </row>
    <row r="15" spans="1:28" ht="14.1" customHeight="1" x14ac:dyDescent="0.25">
      <c r="A15" s="64" t="s">
        <v>32</v>
      </c>
      <c r="B15" s="58" t="s">
        <v>35</v>
      </c>
    </row>
    <row r="16" spans="1:28" ht="14.1" customHeight="1" x14ac:dyDescent="0.25">
      <c r="A16" s="64" t="s">
        <v>43</v>
      </c>
      <c r="B16" s="58" t="s">
        <v>44</v>
      </c>
    </row>
    <row r="17" spans="1:14" ht="14.1" customHeight="1" x14ac:dyDescent="0.25">
      <c r="A17" s="71" t="s">
        <v>83</v>
      </c>
      <c r="B17" s="58" t="s">
        <v>85</v>
      </c>
    </row>
    <row r="18" spans="1:14" ht="14.1" customHeight="1" x14ac:dyDescent="0.25">
      <c r="A18" s="64" t="s">
        <v>84</v>
      </c>
      <c r="B18" s="58" t="s">
        <v>86</v>
      </c>
    </row>
    <row r="20" spans="1:14" ht="87.95" customHeight="1" x14ac:dyDescent="0.25"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</row>
  </sheetData>
  <mergeCells count="6">
    <mergeCell ref="C1:M1"/>
    <mergeCell ref="N1:O1"/>
    <mergeCell ref="P1:T1"/>
    <mergeCell ref="U1:V1"/>
    <mergeCell ref="W1:AA1"/>
    <mergeCell ref="A5:B5"/>
  </mergeCells>
  <hyperlinks>
    <hyperlink ref="B3" r:id="rId1" xr:uid="{30E9FCF9-FA92-4186-B271-28DC190647B3}"/>
    <hyperlink ref="B4" r:id="rId2" display="https://www.climateinvestmentfunds.org/projects/wind-power-development-project" xr:uid="{229CB85B-5C22-4C2C-81CF-1ED61CD05976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69D0E-5139-42D0-BBE5-4F0FE61E699C}">
  <dimension ref="A1:AB29"/>
  <sheetViews>
    <sheetView topLeftCell="B10" workbookViewId="0">
      <selection activeCell="W14" sqref="W14:X14"/>
    </sheetView>
  </sheetViews>
  <sheetFormatPr defaultColWidth="8.7109375" defaultRowHeight="15" x14ac:dyDescent="0.25"/>
  <cols>
    <col min="1" max="1" width="10.5703125" style="64" customWidth="1"/>
    <col min="2" max="2" width="16.5703125" style="58" customWidth="1"/>
    <col min="3" max="3" width="17.7109375" style="58" customWidth="1"/>
    <col min="4" max="5" width="12" style="58" customWidth="1"/>
    <col min="6" max="7" width="13" style="58" customWidth="1"/>
    <col min="8" max="10" width="14.28515625" style="58" customWidth="1"/>
    <col min="11" max="11" width="21.28515625" style="58" customWidth="1"/>
    <col min="12" max="12" width="12.140625" style="58" customWidth="1"/>
    <col min="13" max="14" width="11.5703125" style="58" customWidth="1"/>
    <col min="15" max="15" width="10" style="58" customWidth="1"/>
    <col min="16" max="16" width="12.5703125" style="58" customWidth="1"/>
    <col min="17" max="18" width="15" style="58" customWidth="1"/>
    <col min="19" max="22" width="10.5703125" style="58" customWidth="1"/>
    <col min="23" max="23" width="22.42578125" style="58" customWidth="1"/>
    <col min="24" max="24" width="18.42578125" style="58" customWidth="1"/>
    <col min="25" max="25" width="12.5703125" style="58" customWidth="1"/>
    <col min="26" max="26" width="18.85546875" style="58" customWidth="1"/>
    <col min="27" max="27" width="24.140625" style="58" customWidth="1"/>
    <col min="28" max="28" width="39.42578125" style="85" customWidth="1"/>
    <col min="29" max="16384" width="8.7109375" style="58"/>
  </cols>
  <sheetData>
    <row r="1" spans="1:28" s="47" customFormat="1" ht="87.95" customHeight="1" thickBot="1" x14ac:dyDescent="0.3">
      <c r="A1" s="124" t="s">
        <v>7</v>
      </c>
      <c r="B1" s="146" t="s">
        <v>0</v>
      </c>
      <c r="C1" s="160" t="s">
        <v>9</v>
      </c>
      <c r="D1" s="134"/>
      <c r="E1" s="134"/>
      <c r="F1" s="134"/>
      <c r="G1" s="134"/>
      <c r="H1" s="134"/>
      <c r="I1" s="134"/>
      <c r="J1" s="134"/>
      <c r="K1" s="134"/>
      <c r="L1" s="134"/>
      <c r="M1" s="161"/>
      <c r="N1" s="149" t="s">
        <v>41</v>
      </c>
      <c r="O1" s="134"/>
      <c r="P1" s="160" t="s">
        <v>36</v>
      </c>
      <c r="Q1" s="134"/>
      <c r="R1" s="134"/>
      <c r="S1" s="134"/>
      <c r="T1" s="161"/>
      <c r="U1" s="182" t="s">
        <v>8</v>
      </c>
      <c r="V1" s="132"/>
      <c r="W1" s="211" t="s">
        <v>34</v>
      </c>
      <c r="X1" s="133"/>
      <c r="Y1" s="133"/>
      <c r="Z1" s="133"/>
      <c r="AA1" s="212"/>
      <c r="AB1" s="125" t="s">
        <v>89</v>
      </c>
    </row>
    <row r="2" spans="1:28" s="47" customFormat="1" ht="87.95" customHeight="1" thickBot="1" x14ac:dyDescent="0.3">
      <c r="A2" s="41" t="s">
        <v>6</v>
      </c>
      <c r="B2" s="42" t="s">
        <v>29</v>
      </c>
      <c r="C2" s="162" t="s">
        <v>70</v>
      </c>
      <c r="D2" s="43" t="s">
        <v>1</v>
      </c>
      <c r="E2" s="43" t="s">
        <v>80</v>
      </c>
      <c r="F2" s="43" t="s">
        <v>32</v>
      </c>
      <c r="G2" s="40" t="s">
        <v>75</v>
      </c>
      <c r="H2" s="43" t="s">
        <v>68</v>
      </c>
      <c r="I2" s="40" t="s">
        <v>71</v>
      </c>
      <c r="J2" s="40" t="s">
        <v>74</v>
      </c>
      <c r="K2" s="40" t="s">
        <v>72</v>
      </c>
      <c r="L2" s="43" t="s">
        <v>69</v>
      </c>
      <c r="M2" s="163" t="s">
        <v>33</v>
      </c>
      <c r="N2" s="150" t="s">
        <v>27</v>
      </c>
      <c r="O2" s="43" t="s">
        <v>28</v>
      </c>
      <c r="P2" s="187" t="s">
        <v>37</v>
      </c>
      <c r="Q2" s="44" t="s">
        <v>38</v>
      </c>
      <c r="R2" s="44" t="s">
        <v>73</v>
      </c>
      <c r="S2" s="44" t="s">
        <v>39</v>
      </c>
      <c r="T2" s="163" t="s">
        <v>40</v>
      </c>
      <c r="U2" s="183" t="s">
        <v>10</v>
      </c>
      <c r="V2" s="45" t="s">
        <v>11</v>
      </c>
      <c r="W2" s="213" t="s">
        <v>2</v>
      </c>
      <c r="X2" s="46" t="s">
        <v>3</v>
      </c>
      <c r="Y2" s="46" t="s">
        <v>4</v>
      </c>
      <c r="Z2" s="46" t="s">
        <v>5</v>
      </c>
      <c r="AA2" s="214" t="s">
        <v>33</v>
      </c>
      <c r="AB2" s="113"/>
    </row>
    <row r="3" spans="1:28" ht="87.95" customHeight="1" x14ac:dyDescent="0.25">
      <c r="A3" s="22" t="s">
        <v>14</v>
      </c>
      <c r="B3" s="59" t="s">
        <v>49</v>
      </c>
      <c r="C3" s="139"/>
      <c r="D3" s="7"/>
      <c r="E3" s="7"/>
      <c r="F3" s="7"/>
      <c r="G3" s="7"/>
      <c r="H3" s="7"/>
      <c r="I3" s="7"/>
      <c r="J3" s="7"/>
      <c r="K3" s="7">
        <v>1</v>
      </c>
      <c r="L3" s="7"/>
      <c r="M3" s="170"/>
      <c r="N3" s="154"/>
      <c r="O3" s="7">
        <v>1</v>
      </c>
      <c r="P3" s="139"/>
      <c r="Q3" s="3">
        <v>1</v>
      </c>
      <c r="R3" s="3"/>
      <c r="S3" s="3"/>
      <c r="T3" s="170"/>
      <c r="U3" s="154"/>
      <c r="V3" s="197">
        <v>1</v>
      </c>
      <c r="W3" s="226">
        <v>264.10000000000002</v>
      </c>
      <c r="X3" s="14"/>
      <c r="Y3" s="14"/>
      <c r="Z3" s="14"/>
      <c r="AA3" s="227">
        <v>321.04700000000003</v>
      </c>
      <c r="AB3" s="80" t="s">
        <v>114</v>
      </c>
    </row>
    <row r="4" spans="1:28" ht="87.95" customHeight="1" x14ac:dyDescent="0.25">
      <c r="A4" s="22" t="s">
        <v>14</v>
      </c>
      <c r="B4" s="59" t="s">
        <v>50</v>
      </c>
      <c r="C4" s="139"/>
      <c r="D4" s="7"/>
      <c r="E4" s="7"/>
      <c r="F4" s="7"/>
      <c r="G4" s="7"/>
      <c r="H4" s="7"/>
      <c r="I4" s="7"/>
      <c r="J4" s="7"/>
      <c r="K4" s="7">
        <v>1</v>
      </c>
      <c r="L4" s="7"/>
      <c r="M4" s="170"/>
      <c r="N4" s="154"/>
      <c r="O4" s="7">
        <v>1</v>
      </c>
      <c r="P4" s="139"/>
      <c r="Q4" s="3"/>
      <c r="R4" s="3"/>
      <c r="S4" s="3">
        <v>1</v>
      </c>
      <c r="T4" s="170"/>
      <c r="U4" s="154"/>
      <c r="V4" s="197">
        <v>1</v>
      </c>
      <c r="W4" s="226">
        <v>264.10000000000002</v>
      </c>
      <c r="X4" s="14"/>
      <c r="Y4" s="14"/>
      <c r="Z4" s="14"/>
      <c r="AA4" s="227">
        <v>1548.2891179999999</v>
      </c>
      <c r="AB4" s="80"/>
    </row>
    <row r="5" spans="1:28" ht="87.95" customHeight="1" x14ac:dyDescent="0.25">
      <c r="A5" s="22" t="s">
        <v>14</v>
      </c>
      <c r="B5" s="59" t="s">
        <v>51</v>
      </c>
      <c r="C5" s="139"/>
      <c r="D5" s="7"/>
      <c r="E5" s="7"/>
      <c r="F5" s="7"/>
      <c r="G5" s="7"/>
      <c r="H5" s="7"/>
      <c r="I5" s="7">
        <v>1</v>
      </c>
      <c r="J5" s="7"/>
      <c r="K5" s="7"/>
      <c r="L5" s="7"/>
      <c r="M5" s="170"/>
      <c r="N5" s="154"/>
      <c r="O5" s="7">
        <v>1</v>
      </c>
      <c r="P5" s="139"/>
      <c r="Q5" s="3"/>
      <c r="R5" s="3"/>
      <c r="S5" s="3"/>
      <c r="T5" s="170">
        <v>1</v>
      </c>
      <c r="U5" s="154"/>
      <c r="V5" s="197">
        <v>1</v>
      </c>
      <c r="W5" s="226">
        <v>100</v>
      </c>
      <c r="X5" s="14"/>
      <c r="Y5" s="14"/>
      <c r="Z5" s="14"/>
      <c r="AA5" s="227"/>
      <c r="AB5" s="80" t="s">
        <v>113</v>
      </c>
    </row>
    <row r="6" spans="1:28" ht="87.95" customHeight="1" x14ac:dyDescent="0.25">
      <c r="A6" s="22" t="s">
        <v>14</v>
      </c>
      <c r="B6" s="59" t="s">
        <v>52</v>
      </c>
      <c r="C6" s="139"/>
      <c r="D6" s="7">
        <v>1</v>
      </c>
      <c r="E6" s="7"/>
      <c r="F6" s="7"/>
      <c r="G6" s="7"/>
      <c r="H6" s="7"/>
      <c r="I6" s="7"/>
      <c r="J6" s="7"/>
      <c r="K6" s="7"/>
      <c r="L6" s="7"/>
      <c r="M6" s="170"/>
      <c r="N6" s="154"/>
      <c r="O6" s="180">
        <v>1</v>
      </c>
      <c r="P6" s="139"/>
      <c r="Q6" s="3">
        <v>1</v>
      </c>
      <c r="R6" s="3"/>
      <c r="S6" s="3"/>
      <c r="T6" s="170"/>
      <c r="U6" s="154"/>
      <c r="V6" s="197">
        <v>1</v>
      </c>
      <c r="W6" s="226">
        <v>40</v>
      </c>
      <c r="X6" s="14"/>
      <c r="Y6" s="14"/>
      <c r="Z6" s="14"/>
      <c r="AA6" s="227"/>
      <c r="AB6" s="80"/>
    </row>
    <row r="7" spans="1:28" ht="87.95" customHeight="1" x14ac:dyDescent="0.25">
      <c r="A7" s="22" t="s">
        <v>14</v>
      </c>
      <c r="B7" s="59" t="s">
        <v>53</v>
      </c>
      <c r="C7" s="139"/>
      <c r="D7" s="7"/>
      <c r="E7" s="7"/>
      <c r="F7" s="7"/>
      <c r="G7" s="7"/>
      <c r="H7" s="7"/>
      <c r="I7" s="7"/>
      <c r="J7" s="7">
        <v>1</v>
      </c>
      <c r="K7" s="7"/>
      <c r="L7" s="7"/>
      <c r="M7" s="170"/>
      <c r="N7" s="154"/>
      <c r="O7" s="7">
        <v>1</v>
      </c>
      <c r="P7" s="139"/>
      <c r="Q7" s="3"/>
      <c r="R7" s="3">
        <v>1</v>
      </c>
      <c r="S7" s="3"/>
      <c r="T7" s="170"/>
      <c r="U7" s="154">
        <v>1</v>
      </c>
      <c r="V7" s="197"/>
      <c r="W7" s="226">
        <v>250</v>
      </c>
      <c r="X7" s="14"/>
      <c r="Y7" s="14"/>
      <c r="Z7" s="14"/>
      <c r="AA7" s="227">
        <v>397.3</v>
      </c>
      <c r="AB7" s="80" t="s">
        <v>115</v>
      </c>
    </row>
    <row r="8" spans="1:28" ht="87.95" customHeight="1" x14ac:dyDescent="0.25">
      <c r="A8" s="22" t="s">
        <v>14</v>
      </c>
      <c r="B8" s="59" t="s">
        <v>54</v>
      </c>
      <c r="C8" s="139"/>
      <c r="D8" s="7">
        <v>1</v>
      </c>
      <c r="E8" s="7"/>
      <c r="F8" s="7"/>
      <c r="G8" s="7"/>
      <c r="H8" s="7"/>
      <c r="I8" s="7"/>
      <c r="J8" s="7"/>
      <c r="K8" s="7"/>
      <c r="L8" s="7"/>
      <c r="M8" s="170"/>
      <c r="N8" s="154"/>
      <c r="O8" s="7">
        <v>1</v>
      </c>
      <c r="P8" s="139"/>
      <c r="Q8" s="3">
        <v>1</v>
      </c>
      <c r="R8" s="3"/>
      <c r="S8" s="3"/>
      <c r="T8" s="170"/>
      <c r="U8" s="154"/>
      <c r="V8" s="197">
        <v>1</v>
      </c>
      <c r="W8" s="228">
        <v>36</v>
      </c>
      <c r="X8" s="14"/>
      <c r="Y8" s="19">
        <v>14</v>
      </c>
      <c r="Z8" s="14"/>
      <c r="AA8" s="227"/>
      <c r="AB8" s="80"/>
    </row>
    <row r="9" spans="1:28" ht="87.95" customHeight="1" x14ac:dyDescent="0.25">
      <c r="A9" s="22" t="s">
        <v>14</v>
      </c>
      <c r="B9" s="59" t="s">
        <v>55</v>
      </c>
      <c r="C9" s="139"/>
      <c r="D9" s="7">
        <v>1</v>
      </c>
      <c r="E9" s="7"/>
      <c r="F9" s="7"/>
      <c r="G9" s="7"/>
      <c r="H9" s="7"/>
      <c r="I9" s="7"/>
      <c r="J9" s="7"/>
      <c r="K9" s="7"/>
      <c r="L9" s="7"/>
      <c r="M9" s="170"/>
      <c r="N9" s="154"/>
      <c r="O9" s="7">
        <v>1</v>
      </c>
      <c r="P9" s="139"/>
      <c r="Q9" s="3">
        <v>1</v>
      </c>
      <c r="R9" s="3"/>
      <c r="S9" s="3"/>
      <c r="T9" s="170"/>
      <c r="U9" s="154"/>
      <c r="V9" s="197">
        <v>1</v>
      </c>
      <c r="W9" s="228">
        <v>50</v>
      </c>
      <c r="X9" s="14"/>
      <c r="Y9" s="14"/>
      <c r="Z9" s="14"/>
      <c r="AA9" s="227"/>
      <c r="AB9" s="80"/>
    </row>
    <row r="10" spans="1:28" ht="87.95" customHeight="1" x14ac:dyDescent="0.25">
      <c r="A10" s="22" t="s">
        <v>14</v>
      </c>
      <c r="B10" s="59" t="s">
        <v>78</v>
      </c>
      <c r="C10" s="139"/>
      <c r="D10" s="7">
        <v>1</v>
      </c>
      <c r="E10" s="7"/>
      <c r="F10" s="7"/>
      <c r="G10" s="7"/>
      <c r="H10" s="7"/>
      <c r="I10" s="7"/>
      <c r="J10" s="7"/>
      <c r="K10" s="7"/>
      <c r="L10" s="7"/>
      <c r="M10" s="170"/>
      <c r="N10" s="154"/>
      <c r="O10" s="7">
        <v>1</v>
      </c>
      <c r="P10" s="139"/>
      <c r="Q10" s="3"/>
      <c r="R10" s="3"/>
      <c r="S10" s="3">
        <v>1</v>
      </c>
      <c r="T10" s="170"/>
      <c r="U10" s="154"/>
      <c r="V10" s="197">
        <v>1</v>
      </c>
      <c r="W10" s="228">
        <f>SUM(973/10)</f>
        <v>97.3</v>
      </c>
      <c r="X10" s="14">
        <f>SUM(34/10)</f>
        <v>3.4</v>
      </c>
      <c r="Y10" s="14"/>
      <c r="Z10" s="14"/>
      <c r="AA10" s="227"/>
      <c r="AB10" s="80"/>
    </row>
    <row r="11" spans="1:28" ht="87.95" customHeight="1" x14ac:dyDescent="0.25">
      <c r="A11" s="22"/>
      <c r="B11" s="48" t="s">
        <v>79</v>
      </c>
      <c r="C11" s="171"/>
      <c r="D11" s="7">
        <v>1</v>
      </c>
      <c r="E11" s="7"/>
      <c r="F11" s="7"/>
      <c r="G11" s="7"/>
      <c r="H11" s="7"/>
      <c r="I11" s="7"/>
      <c r="J11" s="7"/>
      <c r="K11" s="7"/>
      <c r="L11" s="7"/>
      <c r="M11" s="170"/>
      <c r="N11" s="154"/>
      <c r="O11" s="7">
        <v>1</v>
      </c>
      <c r="P11" s="139"/>
      <c r="Q11" s="3"/>
      <c r="R11" s="3"/>
      <c r="S11" s="3">
        <v>1</v>
      </c>
      <c r="T11" s="170"/>
      <c r="U11" s="154">
        <v>1</v>
      </c>
      <c r="V11" s="197">
        <v>1</v>
      </c>
      <c r="W11" s="228">
        <v>600</v>
      </c>
      <c r="X11" s="14">
        <v>2</v>
      </c>
      <c r="Y11" s="14">
        <v>250</v>
      </c>
      <c r="Z11" s="14"/>
      <c r="AA11" s="227"/>
      <c r="AB11" s="80"/>
    </row>
    <row r="12" spans="1:28" customFormat="1" ht="30" x14ac:dyDescent="0.25">
      <c r="A12" s="114" t="s">
        <v>14</v>
      </c>
      <c r="B12" s="147" t="s">
        <v>111</v>
      </c>
      <c r="C12" s="115"/>
      <c r="D12" s="116"/>
      <c r="E12" s="116"/>
      <c r="F12" s="116"/>
      <c r="G12" s="117"/>
      <c r="H12" s="117"/>
      <c r="I12" s="117">
        <v>1</v>
      </c>
      <c r="J12" s="117"/>
      <c r="K12" s="117"/>
      <c r="L12" s="117"/>
      <c r="M12" s="118"/>
      <c r="N12" s="119">
        <v>1</v>
      </c>
      <c r="O12" s="117">
        <v>1</v>
      </c>
      <c r="P12" s="191"/>
      <c r="Q12" s="116"/>
      <c r="R12" s="120"/>
      <c r="S12" s="116">
        <v>1</v>
      </c>
      <c r="T12" s="118"/>
      <c r="U12" s="120"/>
      <c r="V12" s="119">
        <v>1</v>
      </c>
      <c r="W12" s="229">
        <v>1</v>
      </c>
      <c r="X12" s="121">
        <v>100</v>
      </c>
      <c r="Y12" s="122"/>
      <c r="Z12" s="122"/>
      <c r="AA12" s="123"/>
      <c r="AB12" s="210"/>
    </row>
    <row r="13" spans="1:28" customFormat="1" ht="30" x14ac:dyDescent="0.25">
      <c r="A13" s="114" t="s">
        <v>14</v>
      </c>
      <c r="B13" s="148" t="s">
        <v>112</v>
      </c>
      <c r="C13" s="115"/>
      <c r="D13" s="116"/>
      <c r="E13" s="116"/>
      <c r="F13" s="116"/>
      <c r="G13" s="117"/>
      <c r="H13" s="117"/>
      <c r="I13" s="117">
        <v>1</v>
      </c>
      <c r="J13" s="117"/>
      <c r="K13" s="117"/>
      <c r="L13" s="117"/>
      <c r="M13" s="118"/>
      <c r="N13" s="119"/>
      <c r="O13" s="117">
        <v>1</v>
      </c>
      <c r="P13" s="191"/>
      <c r="Q13" s="116"/>
      <c r="R13" s="120">
        <v>1</v>
      </c>
      <c r="S13" s="116"/>
      <c r="T13" s="118"/>
      <c r="U13" s="120"/>
      <c r="V13" s="119"/>
      <c r="W13" s="229">
        <v>1</v>
      </c>
      <c r="X13" s="121">
        <v>12.5</v>
      </c>
      <c r="Y13" s="122"/>
      <c r="Z13" s="122"/>
      <c r="AA13" s="123"/>
      <c r="AB13" s="210" t="s">
        <v>113</v>
      </c>
    </row>
    <row r="14" spans="1:28" s="47" customFormat="1" ht="87.95" customHeight="1" thickBot="1" x14ac:dyDescent="0.3">
      <c r="A14" s="130" t="s">
        <v>42</v>
      </c>
      <c r="B14" s="131"/>
      <c r="C14" s="176">
        <f>SUM(C3:C13)</f>
        <v>0</v>
      </c>
      <c r="D14" s="126">
        <f>SUM(D3:D13)</f>
        <v>5</v>
      </c>
      <c r="E14" s="126"/>
      <c r="F14" s="126">
        <f>SUM(F3:F13)</f>
        <v>0</v>
      </c>
      <c r="G14" s="126">
        <f>SUM(G3:G13)</f>
        <v>0</v>
      </c>
      <c r="H14" s="126">
        <f>SUM(H3:H13)</f>
        <v>0</v>
      </c>
      <c r="I14" s="126">
        <f>SUM(I3:I13)</f>
        <v>3</v>
      </c>
      <c r="J14" s="126">
        <f>SUM(J3:J13)</f>
        <v>1</v>
      </c>
      <c r="K14" s="126">
        <f>SUM(K3:K13)</f>
        <v>2</v>
      </c>
      <c r="L14" s="126">
        <f>SUM(L3:L13)</f>
        <v>0</v>
      </c>
      <c r="M14" s="177">
        <f>SUM(M3:M13)</f>
        <v>0</v>
      </c>
      <c r="N14" s="159">
        <f>SUM(N3:N13)</f>
        <v>1</v>
      </c>
      <c r="O14" s="181">
        <f>SUM(O3:O13)</f>
        <v>11</v>
      </c>
      <c r="P14" s="193">
        <f>SUM(M3:M13)</f>
        <v>0</v>
      </c>
      <c r="Q14" s="127">
        <f>SUM(N3:N13)</f>
        <v>1</v>
      </c>
      <c r="R14" s="127">
        <f>SUM(R3:R13)</f>
        <v>2</v>
      </c>
      <c r="S14" s="127">
        <f>SUM(S3:S13)</f>
        <v>4</v>
      </c>
      <c r="T14" s="194">
        <f>SUM(T3:T13)</f>
        <v>1</v>
      </c>
      <c r="U14" s="186">
        <f>SUM(U3:U13)</f>
        <v>2</v>
      </c>
      <c r="V14" s="203">
        <f>SUM(V3:V13)</f>
        <v>9</v>
      </c>
      <c r="W14" s="242">
        <f>SUM(W3:W13)</f>
        <v>1703.5</v>
      </c>
      <c r="X14" s="128">
        <f>SUM(X3:X13)</f>
        <v>117.9</v>
      </c>
      <c r="Y14" s="128">
        <f>SUM(Y3:Y13)</f>
        <v>264</v>
      </c>
      <c r="Z14" s="129">
        <f>SUM(Z3:Z13)</f>
        <v>0</v>
      </c>
      <c r="AA14" s="243">
        <f>SUM(AA3:AA13)</f>
        <v>2266.6361179999999</v>
      </c>
      <c r="AB14" s="73"/>
    </row>
    <row r="15" spans="1:28" ht="45.95" customHeight="1" x14ac:dyDescent="0.25"/>
    <row r="16" spans="1:28" ht="14.1" customHeight="1" x14ac:dyDescent="0.25">
      <c r="A16" s="79" t="s">
        <v>19</v>
      </c>
    </row>
    <row r="17" spans="1:14" ht="14.1" customHeight="1" x14ac:dyDescent="0.25">
      <c r="A17" s="65" t="s">
        <v>12</v>
      </c>
      <c r="B17" s="58" t="s">
        <v>20</v>
      </c>
    </row>
    <row r="18" spans="1:14" ht="14.1" customHeight="1" x14ac:dyDescent="0.25">
      <c r="A18" s="66" t="s">
        <v>13</v>
      </c>
      <c r="B18" s="58" t="s">
        <v>21</v>
      </c>
    </row>
    <row r="19" spans="1:14" ht="14.1" customHeight="1" x14ac:dyDescent="0.25">
      <c r="A19" s="67" t="s">
        <v>14</v>
      </c>
      <c r="B19" s="58" t="s">
        <v>22</v>
      </c>
    </row>
    <row r="20" spans="1:14" ht="14.1" customHeight="1" x14ac:dyDescent="0.25">
      <c r="A20" s="68" t="s">
        <v>16</v>
      </c>
      <c r="B20" s="58" t="s">
        <v>23</v>
      </c>
    </row>
    <row r="21" spans="1:14" ht="14.1" customHeight="1" x14ac:dyDescent="0.25">
      <c r="A21" s="69" t="s">
        <v>15</v>
      </c>
      <c r="B21" s="58" t="s">
        <v>26</v>
      </c>
    </row>
    <row r="22" spans="1:14" ht="14.1" customHeight="1" x14ac:dyDescent="0.25">
      <c r="A22" s="78" t="s">
        <v>17</v>
      </c>
      <c r="B22" s="58" t="s">
        <v>24</v>
      </c>
    </row>
    <row r="23" spans="1:14" ht="14.1" customHeight="1" x14ac:dyDescent="0.25">
      <c r="A23" s="70" t="s">
        <v>18</v>
      </c>
      <c r="B23" s="58" t="s">
        <v>25</v>
      </c>
    </row>
    <row r="24" spans="1:14" ht="14.1" customHeight="1" x14ac:dyDescent="0.25">
      <c r="A24" s="64" t="s">
        <v>32</v>
      </c>
      <c r="B24" s="58" t="s">
        <v>35</v>
      </c>
    </row>
    <row r="25" spans="1:14" ht="14.1" customHeight="1" x14ac:dyDescent="0.25">
      <c r="A25" s="64" t="s">
        <v>43</v>
      </c>
      <c r="B25" s="58" t="s">
        <v>44</v>
      </c>
    </row>
    <row r="26" spans="1:14" ht="14.1" customHeight="1" x14ac:dyDescent="0.25">
      <c r="A26" s="71" t="s">
        <v>83</v>
      </c>
      <c r="B26" s="58" t="s">
        <v>85</v>
      </c>
    </row>
    <row r="27" spans="1:14" ht="14.1" customHeight="1" x14ac:dyDescent="0.25">
      <c r="A27" s="64" t="s">
        <v>84</v>
      </c>
      <c r="B27" s="58" t="s">
        <v>86</v>
      </c>
    </row>
    <row r="29" spans="1:14" ht="87.95" customHeight="1" x14ac:dyDescent="0.25"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</row>
  </sheetData>
  <mergeCells count="6">
    <mergeCell ref="C1:M1"/>
    <mergeCell ref="N1:O1"/>
    <mergeCell ref="P1:T1"/>
    <mergeCell ref="U1:V1"/>
    <mergeCell ref="W1:AA1"/>
    <mergeCell ref="A14:B14"/>
  </mergeCells>
  <hyperlinks>
    <hyperlink ref="B3" r:id="rId1" tooltip="GrCF2 -W2: CML2: Sustainable Urban Transport Loan" display="https://www.ebrd.com/work-with-us/projects/psd/52385.html" xr:uid="{8CDBA0D8-430E-4D7D-B3B4-DE15A9242BFA}"/>
    <hyperlink ref="B4" r:id="rId2" tooltip="GrCF2W2 - Alexandria Metro" display="https://www.ebrd.com/work-with-us/projects/psd/49905.html" xr:uid="{736E9CFE-59E2-4A00-8478-AF1F6F96773F}"/>
    <hyperlink ref="B5" r:id="rId3" tooltip="NBE- Green SME Loan II" display="https://www.ebrd.com/work-with-us/projects/psd/52845.html" xr:uid="{10CE98E3-D404-40B0-9796-8386427CC0DF}"/>
    <hyperlink ref="B6" r:id="rId4" tooltip="Kom Ombo EBL" display="https://www.ebrd.com/work-with-us/projects/psd/52451.html" xr:uid="{2F1DF632-DEEA-4F3C-8859-2A7EE5F82249}"/>
    <hyperlink ref="B7" r:id="rId5" tooltip="Alexandria Refinery Green Project" display="https://www.ebrd.com/work-with-us/projects/psd/51018.html" xr:uid="{8C02DAE8-8105-496B-A831-3361E477EFC4}"/>
    <hyperlink ref="B8" r:id="rId6" tooltip="Kom Ombo" display="https://www.ebrd.com/work-with-us/projects/psd/51664.html" xr:uid="{09AC8063-8794-4A9A-9224-174EE9C8D085}"/>
    <hyperlink ref="B9" r:id="rId7" tooltip="Gulf of Suez Wind II" display="https://www.ebrd.com/work-with-us/projects/psd/51509.html" xr:uid="{C1A55C77-4663-44CD-8B01-96F389D65091}"/>
    <hyperlink ref="B11" r:id="rId8" location="overview" display="FP025: GCF-EBRD SEFF Co-financing Programme (multicountry)" xr:uid="{1C27FEEE-F2EF-4FDF-A636-2B6BECAB8CFF}"/>
    <hyperlink ref="B12" r:id="rId9" xr:uid="{6FA7F931-11A0-4242-B621-58A1229BA4E9}"/>
    <hyperlink ref="B13" r:id="rId10" xr:uid="{A50E2FD7-6426-4662-85A4-FCF2687EC314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A05D8-DDF2-41A5-9DB4-EDD91E6AB963}">
  <dimension ref="A1:AB22"/>
  <sheetViews>
    <sheetView topLeftCell="A4" workbookViewId="0">
      <selection activeCell="W7" sqref="W7:X7"/>
    </sheetView>
  </sheetViews>
  <sheetFormatPr defaultColWidth="8.7109375" defaultRowHeight="15" x14ac:dyDescent="0.25"/>
  <cols>
    <col min="1" max="1" width="10.5703125" style="64" customWidth="1"/>
    <col min="2" max="2" width="16.5703125" style="58" customWidth="1"/>
    <col min="3" max="3" width="17.7109375" style="58" customWidth="1"/>
    <col min="4" max="5" width="12" style="58" customWidth="1"/>
    <col min="6" max="7" width="13" style="58" customWidth="1"/>
    <col min="8" max="10" width="14.28515625" style="58" customWidth="1"/>
    <col min="11" max="11" width="21.28515625" style="58" customWidth="1"/>
    <col min="12" max="12" width="12.140625" style="58" customWidth="1"/>
    <col min="13" max="14" width="11.5703125" style="58" customWidth="1"/>
    <col min="15" max="15" width="10" style="58" customWidth="1"/>
    <col min="16" max="16" width="12.5703125" style="58" customWidth="1"/>
    <col min="17" max="18" width="15" style="58" customWidth="1"/>
    <col min="19" max="22" width="10.5703125" style="58" customWidth="1"/>
    <col min="23" max="23" width="22.42578125" style="58" customWidth="1"/>
    <col min="24" max="24" width="18.42578125" style="58" customWidth="1"/>
    <col min="25" max="25" width="12.5703125" style="58" customWidth="1"/>
    <col min="26" max="26" width="18.85546875" style="58" customWidth="1"/>
    <col min="27" max="27" width="24.140625" style="58" customWidth="1"/>
    <col min="28" max="28" width="39.42578125" style="85" customWidth="1"/>
    <col min="29" max="16384" width="8.7109375" style="58"/>
  </cols>
  <sheetData>
    <row r="1" spans="1:28" s="47" customFormat="1" ht="87.95" customHeight="1" thickBot="1" x14ac:dyDescent="0.3">
      <c r="A1" s="124" t="s">
        <v>7</v>
      </c>
      <c r="B1" s="146" t="s">
        <v>0</v>
      </c>
      <c r="C1" s="160" t="s">
        <v>9</v>
      </c>
      <c r="D1" s="134"/>
      <c r="E1" s="134"/>
      <c r="F1" s="134"/>
      <c r="G1" s="134"/>
      <c r="H1" s="134"/>
      <c r="I1" s="134"/>
      <c r="J1" s="134"/>
      <c r="K1" s="134"/>
      <c r="L1" s="134"/>
      <c r="M1" s="161"/>
      <c r="N1" s="149" t="s">
        <v>41</v>
      </c>
      <c r="O1" s="134"/>
      <c r="P1" s="160" t="s">
        <v>36</v>
      </c>
      <c r="Q1" s="134"/>
      <c r="R1" s="134"/>
      <c r="S1" s="134"/>
      <c r="T1" s="161"/>
      <c r="U1" s="182" t="s">
        <v>8</v>
      </c>
      <c r="V1" s="132"/>
      <c r="W1" s="211" t="s">
        <v>34</v>
      </c>
      <c r="X1" s="133"/>
      <c r="Y1" s="133"/>
      <c r="Z1" s="133"/>
      <c r="AA1" s="212"/>
      <c r="AB1" s="125" t="s">
        <v>89</v>
      </c>
    </row>
    <row r="2" spans="1:28" s="47" customFormat="1" ht="87.95" customHeight="1" thickBot="1" x14ac:dyDescent="0.3">
      <c r="A2" s="41" t="s">
        <v>6</v>
      </c>
      <c r="B2" s="42" t="s">
        <v>29</v>
      </c>
      <c r="C2" s="162" t="s">
        <v>70</v>
      </c>
      <c r="D2" s="43" t="s">
        <v>1</v>
      </c>
      <c r="E2" s="43" t="s">
        <v>80</v>
      </c>
      <c r="F2" s="43" t="s">
        <v>32</v>
      </c>
      <c r="G2" s="40" t="s">
        <v>75</v>
      </c>
      <c r="H2" s="43" t="s">
        <v>68</v>
      </c>
      <c r="I2" s="40" t="s">
        <v>71</v>
      </c>
      <c r="J2" s="40" t="s">
        <v>74</v>
      </c>
      <c r="K2" s="40" t="s">
        <v>72</v>
      </c>
      <c r="L2" s="43" t="s">
        <v>69</v>
      </c>
      <c r="M2" s="163" t="s">
        <v>33</v>
      </c>
      <c r="N2" s="150" t="s">
        <v>27</v>
      </c>
      <c r="O2" s="43" t="s">
        <v>28</v>
      </c>
      <c r="P2" s="187" t="s">
        <v>37</v>
      </c>
      <c r="Q2" s="44" t="s">
        <v>38</v>
      </c>
      <c r="R2" s="44" t="s">
        <v>73</v>
      </c>
      <c r="S2" s="44" t="s">
        <v>39</v>
      </c>
      <c r="T2" s="163" t="s">
        <v>40</v>
      </c>
      <c r="U2" s="183" t="s">
        <v>10</v>
      </c>
      <c r="V2" s="45" t="s">
        <v>11</v>
      </c>
      <c r="W2" s="213" t="s">
        <v>2</v>
      </c>
      <c r="X2" s="46" t="s">
        <v>3</v>
      </c>
      <c r="Y2" s="46" t="s">
        <v>4</v>
      </c>
      <c r="Z2" s="46" t="s">
        <v>5</v>
      </c>
      <c r="AA2" s="214" t="s">
        <v>33</v>
      </c>
      <c r="AB2" s="113"/>
    </row>
    <row r="3" spans="1:28" ht="87.95" customHeight="1" x14ac:dyDescent="0.25">
      <c r="A3" s="23" t="s">
        <v>16</v>
      </c>
      <c r="B3" s="31" t="s">
        <v>82</v>
      </c>
      <c r="C3" s="140"/>
      <c r="D3" s="8">
        <v>1</v>
      </c>
      <c r="E3" s="8"/>
      <c r="F3" s="8"/>
      <c r="G3" s="8"/>
      <c r="H3" s="8"/>
      <c r="I3" s="8"/>
      <c r="J3" s="8"/>
      <c r="K3" s="8"/>
      <c r="L3" s="8"/>
      <c r="M3" s="172"/>
      <c r="N3" s="155"/>
      <c r="O3" s="8">
        <v>1</v>
      </c>
      <c r="P3" s="140"/>
      <c r="Q3" s="4"/>
      <c r="R3" s="4"/>
      <c r="S3" s="4">
        <v>1</v>
      </c>
      <c r="T3" s="172"/>
      <c r="U3" s="155"/>
      <c r="V3" s="198">
        <v>1</v>
      </c>
      <c r="W3" s="230">
        <f>SUM(344/10)</f>
        <v>34.4</v>
      </c>
      <c r="X3" s="15">
        <f>SUM(34/10)</f>
        <v>3.4</v>
      </c>
      <c r="Y3" s="15"/>
      <c r="Z3" s="15"/>
      <c r="AA3" s="231"/>
      <c r="AB3" s="80" t="s">
        <v>116</v>
      </c>
    </row>
    <row r="4" spans="1:28" ht="87.95" customHeight="1" x14ac:dyDescent="0.25">
      <c r="A4" s="23" t="s">
        <v>16</v>
      </c>
      <c r="B4" s="31" t="s">
        <v>77</v>
      </c>
      <c r="C4" s="140"/>
      <c r="D4" s="8">
        <v>1</v>
      </c>
      <c r="E4" s="8"/>
      <c r="F4" s="8"/>
      <c r="G4" s="8"/>
      <c r="H4" s="8"/>
      <c r="I4" s="8"/>
      <c r="J4" s="8"/>
      <c r="K4" s="8"/>
      <c r="L4" s="8"/>
      <c r="M4" s="172"/>
      <c r="N4" s="155"/>
      <c r="O4" s="8">
        <v>1</v>
      </c>
      <c r="P4" s="140"/>
      <c r="Q4" s="4"/>
      <c r="R4" s="4"/>
      <c r="S4" s="4">
        <v>1</v>
      </c>
      <c r="T4" s="172"/>
      <c r="U4" s="155">
        <v>1</v>
      </c>
      <c r="V4" s="198">
        <v>1</v>
      </c>
      <c r="W4" s="230">
        <v>150</v>
      </c>
      <c r="X4" s="15">
        <v>4.7</v>
      </c>
      <c r="Y4" s="15"/>
      <c r="Z4" s="15"/>
      <c r="AA4" s="231"/>
      <c r="AB4" s="80"/>
    </row>
    <row r="5" spans="1:28" ht="87.95" customHeight="1" x14ac:dyDescent="0.25">
      <c r="A5" s="23" t="s">
        <v>16</v>
      </c>
      <c r="B5" s="31" t="s">
        <v>76</v>
      </c>
      <c r="C5" s="140"/>
      <c r="D5" s="8"/>
      <c r="E5" s="8"/>
      <c r="F5" s="8"/>
      <c r="G5" s="8"/>
      <c r="H5" s="8"/>
      <c r="I5" s="8"/>
      <c r="J5" s="8">
        <v>1</v>
      </c>
      <c r="K5" s="8"/>
      <c r="L5" s="8"/>
      <c r="M5" s="172"/>
      <c r="N5" s="155">
        <v>1</v>
      </c>
      <c r="O5" s="8"/>
      <c r="P5" s="140"/>
      <c r="Q5" s="4"/>
      <c r="R5" s="4"/>
      <c r="S5" s="4">
        <v>1</v>
      </c>
      <c r="T5" s="172"/>
      <c r="U5" s="155"/>
      <c r="V5" s="198">
        <v>1</v>
      </c>
      <c r="W5" s="230"/>
      <c r="X5" s="15">
        <v>105.2</v>
      </c>
      <c r="Y5" s="15"/>
      <c r="Z5" s="15"/>
      <c r="AA5" s="231"/>
      <c r="AB5" s="80"/>
    </row>
    <row r="6" spans="1:28" ht="87.95" customHeight="1" x14ac:dyDescent="0.25">
      <c r="A6" s="23" t="s">
        <v>16</v>
      </c>
      <c r="B6" s="31" t="s">
        <v>81</v>
      </c>
      <c r="C6" s="140">
        <v>1</v>
      </c>
      <c r="D6" s="8">
        <v>1</v>
      </c>
      <c r="E6" s="8">
        <v>1</v>
      </c>
      <c r="F6" s="8">
        <v>1</v>
      </c>
      <c r="G6" s="8"/>
      <c r="H6" s="8"/>
      <c r="I6" s="8">
        <v>1</v>
      </c>
      <c r="J6" s="8"/>
      <c r="K6" s="8"/>
      <c r="L6" s="8"/>
      <c r="M6" s="172"/>
      <c r="N6" s="155">
        <v>1</v>
      </c>
      <c r="O6" s="8"/>
      <c r="P6" s="140"/>
      <c r="Q6" s="4"/>
      <c r="R6" s="4"/>
      <c r="S6" s="4">
        <v>1</v>
      </c>
      <c r="T6" s="172"/>
      <c r="U6" s="155"/>
      <c r="V6" s="198">
        <v>1</v>
      </c>
      <c r="W6" s="230">
        <f>SUM(654.952075/17)</f>
        <v>38.526592647058827</v>
      </c>
      <c r="X6" s="15">
        <f>SUM(40.468583/17)</f>
        <v>2.3805048823529411</v>
      </c>
      <c r="Y6" s="15"/>
      <c r="Z6" s="15"/>
      <c r="AA6" s="231"/>
      <c r="AB6" s="80"/>
    </row>
    <row r="7" spans="1:28" s="47" customFormat="1" ht="87.95" customHeight="1" thickBot="1" x14ac:dyDescent="0.3">
      <c r="A7" s="130" t="s">
        <v>42</v>
      </c>
      <c r="B7" s="131"/>
      <c r="C7" s="176">
        <f>SUM(C3:C6)</f>
        <v>1</v>
      </c>
      <c r="D7" s="126">
        <f>SUM(D3:D6)</f>
        <v>3</v>
      </c>
      <c r="E7" s="126"/>
      <c r="F7" s="126">
        <f>SUM(F3:F6)</f>
        <v>1</v>
      </c>
      <c r="G7" s="126">
        <f>SUM(G3:G6)</f>
        <v>0</v>
      </c>
      <c r="H7" s="126">
        <f>SUM(H3:H6)</f>
        <v>0</v>
      </c>
      <c r="I7" s="126">
        <f>SUM(I3:I6)</f>
        <v>1</v>
      </c>
      <c r="J7" s="126">
        <f>SUM(J3:J6)</f>
        <v>1</v>
      </c>
      <c r="K7" s="126">
        <f>SUM(K3:K6)</f>
        <v>0</v>
      </c>
      <c r="L7" s="126">
        <f>SUM(L3:L6)</f>
        <v>0</v>
      </c>
      <c r="M7" s="177">
        <f>SUM(M3:M6)</f>
        <v>0</v>
      </c>
      <c r="N7" s="159">
        <f>SUM(N3:N6)</f>
        <v>2</v>
      </c>
      <c r="O7" s="181">
        <f>SUM(O3:O6)</f>
        <v>2</v>
      </c>
      <c r="P7" s="193">
        <f>SUM(M3:M6)</f>
        <v>0</v>
      </c>
      <c r="Q7" s="127">
        <f>SUM(N3:N6)</f>
        <v>2</v>
      </c>
      <c r="R7" s="127">
        <f>SUM(R3:R6)</f>
        <v>0</v>
      </c>
      <c r="S7" s="127">
        <f>SUM(S3:S6)</f>
        <v>4</v>
      </c>
      <c r="T7" s="194">
        <f>SUM(T3:T6)</f>
        <v>0</v>
      </c>
      <c r="U7" s="186">
        <f>SUM(U3:U6)</f>
        <v>1</v>
      </c>
      <c r="V7" s="203">
        <f>SUM(V3:V6)</f>
        <v>4</v>
      </c>
      <c r="W7" s="242">
        <f>SUM(W3:W6)</f>
        <v>222.92659264705884</v>
      </c>
      <c r="X7" s="128">
        <f>SUM(X3:X6)</f>
        <v>115.68050488235293</v>
      </c>
      <c r="Y7" s="128">
        <f>SUM(Y3:Y6)</f>
        <v>0</v>
      </c>
      <c r="Z7" s="129">
        <f>SUM(Z3:Z6)</f>
        <v>0</v>
      </c>
      <c r="AA7" s="243">
        <f>SUM(AA3:AA6)</f>
        <v>0</v>
      </c>
      <c r="AB7" s="73"/>
    </row>
    <row r="8" spans="1:28" ht="45.95" customHeight="1" x14ac:dyDescent="0.25"/>
    <row r="9" spans="1:28" ht="14.1" customHeight="1" x14ac:dyDescent="0.25">
      <c r="A9" s="79" t="s">
        <v>19</v>
      </c>
    </row>
    <row r="10" spans="1:28" ht="14.1" customHeight="1" x14ac:dyDescent="0.25">
      <c r="A10" s="65" t="s">
        <v>12</v>
      </c>
      <c r="B10" s="58" t="s">
        <v>20</v>
      </c>
    </row>
    <row r="11" spans="1:28" ht="14.1" customHeight="1" x14ac:dyDescent="0.25">
      <c r="A11" s="66" t="s">
        <v>13</v>
      </c>
      <c r="B11" s="58" t="s">
        <v>21</v>
      </c>
    </row>
    <row r="12" spans="1:28" ht="14.1" customHeight="1" x14ac:dyDescent="0.25">
      <c r="A12" s="67" t="s">
        <v>14</v>
      </c>
      <c r="B12" s="58" t="s">
        <v>22</v>
      </c>
    </row>
    <row r="13" spans="1:28" ht="14.1" customHeight="1" x14ac:dyDescent="0.25">
      <c r="A13" s="68" t="s">
        <v>16</v>
      </c>
      <c r="B13" s="58" t="s">
        <v>23</v>
      </c>
    </row>
    <row r="14" spans="1:28" ht="14.1" customHeight="1" x14ac:dyDescent="0.25">
      <c r="A14" s="69" t="s">
        <v>15</v>
      </c>
      <c r="B14" s="58" t="s">
        <v>26</v>
      </c>
    </row>
    <row r="15" spans="1:28" ht="14.1" customHeight="1" x14ac:dyDescent="0.25">
      <c r="A15" s="78" t="s">
        <v>17</v>
      </c>
      <c r="B15" s="58" t="s">
        <v>24</v>
      </c>
    </row>
    <row r="16" spans="1:28" ht="14.1" customHeight="1" x14ac:dyDescent="0.25">
      <c r="A16" s="70" t="s">
        <v>18</v>
      </c>
      <c r="B16" s="58" t="s">
        <v>25</v>
      </c>
    </row>
    <row r="17" spans="1:14" ht="14.1" customHeight="1" x14ac:dyDescent="0.25">
      <c r="A17" s="64" t="s">
        <v>32</v>
      </c>
      <c r="B17" s="58" t="s">
        <v>35</v>
      </c>
    </row>
    <row r="18" spans="1:14" ht="14.1" customHeight="1" x14ac:dyDescent="0.25">
      <c r="A18" s="64" t="s">
        <v>43</v>
      </c>
      <c r="B18" s="58" t="s">
        <v>44</v>
      </c>
    </row>
    <row r="19" spans="1:14" ht="14.1" customHeight="1" x14ac:dyDescent="0.25">
      <c r="A19" s="71" t="s">
        <v>83</v>
      </c>
      <c r="B19" s="58" t="s">
        <v>85</v>
      </c>
    </row>
    <row r="20" spans="1:14" ht="14.1" customHeight="1" x14ac:dyDescent="0.25">
      <c r="A20" s="64" t="s">
        <v>84</v>
      </c>
      <c r="B20" s="58" t="s">
        <v>86</v>
      </c>
    </row>
    <row r="22" spans="1:14" ht="87.95" customHeight="1" x14ac:dyDescent="0.25"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</row>
  </sheetData>
  <mergeCells count="6">
    <mergeCell ref="C1:M1"/>
    <mergeCell ref="N1:O1"/>
    <mergeCell ref="P1:T1"/>
    <mergeCell ref="U1:V1"/>
    <mergeCell ref="W1:AA1"/>
    <mergeCell ref="A7:B7"/>
  </mergeCells>
  <hyperlinks>
    <hyperlink ref="B3" r:id="rId1" display="FP025: GCF-EBRD SEFF Co-financing Programme" xr:uid="{D4038B7A-D264-47BF-AEC4-91739FDEFBEB}"/>
    <hyperlink ref="B5" r:id="rId2" xr:uid="{0E9E5E3F-29D5-4D3A-A919-A794754AF8D5}"/>
    <hyperlink ref="B6" r:id="rId3" display="FP095: Transforming Financial Systems for Climate" xr:uid="{88605CB5-1D5F-4237-BFD6-439974D2F427}"/>
    <hyperlink ref="B3:B4" r:id="rId4" location="overview" display="FP025: GCF-EBRD SEFF Co-financing Programme (multicountry)" xr:uid="{2DCA7210-E2F4-4F88-A1A1-BF85EA2880B1}"/>
    <hyperlink ref="B4" r:id="rId5" xr:uid="{93A55D81-625B-45A7-9EE4-29B87706456F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1A6D7-E067-4CC5-8D79-1DCD83C191A3}">
  <dimension ref="A1:BO21"/>
  <sheetViews>
    <sheetView topLeftCell="A3" workbookViewId="0">
      <selection activeCell="C3" sqref="C3:M5"/>
    </sheetView>
  </sheetViews>
  <sheetFormatPr defaultColWidth="8.7109375" defaultRowHeight="15" x14ac:dyDescent="0.25"/>
  <cols>
    <col min="1" max="1" width="10.5703125" style="64" customWidth="1"/>
    <col min="2" max="2" width="16.5703125" style="58" customWidth="1"/>
    <col min="3" max="3" width="17.7109375" style="58" customWidth="1"/>
    <col min="4" max="5" width="12" style="58" customWidth="1"/>
    <col min="6" max="7" width="13" style="58" customWidth="1"/>
    <col min="8" max="10" width="14.28515625" style="58" customWidth="1"/>
    <col min="11" max="11" width="21.28515625" style="58" customWidth="1"/>
    <col min="12" max="12" width="12.140625" style="58" customWidth="1"/>
    <col min="13" max="14" width="11.5703125" style="58" customWidth="1"/>
    <col min="15" max="15" width="10" style="58" customWidth="1"/>
    <col min="16" max="16" width="12.5703125" style="58" customWidth="1"/>
    <col min="17" max="18" width="15" style="58" customWidth="1"/>
    <col min="19" max="22" width="10.5703125" style="58" customWidth="1"/>
    <col min="23" max="23" width="22.42578125" style="58" customWidth="1"/>
    <col min="24" max="24" width="18.42578125" style="58" customWidth="1"/>
    <col min="25" max="25" width="12.5703125" style="58" customWidth="1"/>
    <col min="26" max="26" width="18.85546875" style="58" customWidth="1"/>
    <col min="27" max="27" width="24.140625" style="58" customWidth="1"/>
    <col min="28" max="28" width="39.42578125" style="85" customWidth="1"/>
    <col min="29" max="16384" width="8.7109375" style="58"/>
  </cols>
  <sheetData>
    <row r="1" spans="1:67" s="47" customFormat="1" ht="87.95" customHeight="1" thickBot="1" x14ac:dyDescent="0.3">
      <c r="A1" s="124" t="s">
        <v>7</v>
      </c>
      <c r="B1" s="146" t="s">
        <v>0</v>
      </c>
      <c r="C1" s="160" t="s">
        <v>9</v>
      </c>
      <c r="D1" s="134"/>
      <c r="E1" s="134"/>
      <c r="F1" s="134"/>
      <c r="G1" s="134"/>
      <c r="H1" s="134"/>
      <c r="I1" s="134"/>
      <c r="J1" s="134"/>
      <c r="K1" s="134"/>
      <c r="L1" s="134"/>
      <c r="M1" s="161"/>
      <c r="N1" s="149" t="s">
        <v>41</v>
      </c>
      <c r="O1" s="134"/>
      <c r="P1" s="160" t="s">
        <v>36</v>
      </c>
      <c r="Q1" s="134"/>
      <c r="R1" s="134"/>
      <c r="S1" s="134"/>
      <c r="T1" s="161"/>
      <c r="U1" s="182" t="s">
        <v>8</v>
      </c>
      <c r="V1" s="132"/>
      <c r="W1" s="211" t="s">
        <v>34</v>
      </c>
      <c r="X1" s="133"/>
      <c r="Y1" s="133"/>
      <c r="Z1" s="133"/>
      <c r="AA1" s="212"/>
      <c r="AB1" s="125" t="s">
        <v>89</v>
      </c>
    </row>
    <row r="2" spans="1:67" s="47" customFormat="1" ht="87.95" customHeight="1" thickBot="1" x14ac:dyDescent="0.3">
      <c r="A2" s="41" t="s">
        <v>6</v>
      </c>
      <c r="B2" s="42" t="s">
        <v>29</v>
      </c>
      <c r="C2" s="162" t="s">
        <v>70</v>
      </c>
      <c r="D2" s="43" t="s">
        <v>1</v>
      </c>
      <c r="E2" s="43" t="s">
        <v>80</v>
      </c>
      <c r="F2" s="43" t="s">
        <v>32</v>
      </c>
      <c r="G2" s="40" t="s">
        <v>75</v>
      </c>
      <c r="H2" s="43" t="s">
        <v>68</v>
      </c>
      <c r="I2" s="40" t="s">
        <v>71</v>
      </c>
      <c r="J2" s="40" t="s">
        <v>74</v>
      </c>
      <c r="K2" s="40" t="s">
        <v>72</v>
      </c>
      <c r="L2" s="43" t="s">
        <v>69</v>
      </c>
      <c r="M2" s="163" t="s">
        <v>33</v>
      </c>
      <c r="N2" s="150" t="s">
        <v>27</v>
      </c>
      <c r="O2" s="43" t="s">
        <v>28</v>
      </c>
      <c r="P2" s="187" t="s">
        <v>37</v>
      </c>
      <c r="Q2" s="44" t="s">
        <v>38</v>
      </c>
      <c r="R2" s="44" t="s">
        <v>73</v>
      </c>
      <c r="S2" s="44" t="s">
        <v>39</v>
      </c>
      <c r="T2" s="163" t="s">
        <v>40</v>
      </c>
      <c r="U2" s="183" t="s">
        <v>10</v>
      </c>
      <c r="V2" s="45" t="s">
        <v>11</v>
      </c>
      <c r="W2" s="213" t="s">
        <v>2</v>
      </c>
      <c r="X2" s="46" t="s">
        <v>3</v>
      </c>
      <c r="Y2" s="46" t="s">
        <v>4</v>
      </c>
      <c r="Z2" s="46" t="s">
        <v>5</v>
      </c>
      <c r="AA2" s="214" t="s">
        <v>33</v>
      </c>
      <c r="AB2" s="113"/>
    </row>
    <row r="3" spans="1:67" s="61" customFormat="1" ht="87.95" customHeight="1" x14ac:dyDescent="0.25">
      <c r="A3" s="24" t="s">
        <v>15</v>
      </c>
      <c r="B3" s="57" t="s">
        <v>56</v>
      </c>
      <c r="C3" s="141"/>
      <c r="D3" s="9"/>
      <c r="E3" s="9"/>
      <c r="F3" s="9"/>
      <c r="G3" s="9"/>
      <c r="H3" s="9"/>
      <c r="I3" s="9"/>
      <c r="J3" s="9"/>
      <c r="K3" s="9"/>
      <c r="L3" s="9">
        <v>1</v>
      </c>
      <c r="M3" s="173"/>
      <c r="N3" s="156"/>
      <c r="O3" s="9">
        <v>1</v>
      </c>
      <c r="P3" s="141"/>
      <c r="Q3" s="5">
        <v>1</v>
      </c>
      <c r="R3" s="5"/>
      <c r="S3" s="5"/>
      <c r="T3" s="173"/>
      <c r="U3" s="156"/>
      <c r="V3" s="199">
        <v>1</v>
      </c>
      <c r="W3" s="232"/>
      <c r="X3" s="37">
        <v>3.889996</v>
      </c>
      <c r="Y3" s="16"/>
      <c r="Z3" s="16"/>
      <c r="AA3" s="233">
        <v>27.35</v>
      </c>
      <c r="AB3" s="81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</row>
    <row r="4" spans="1:67" ht="87.95" customHeight="1" x14ac:dyDescent="0.25">
      <c r="A4" s="24" t="s">
        <v>15</v>
      </c>
      <c r="B4" s="57" t="s">
        <v>57</v>
      </c>
      <c r="C4" s="141"/>
      <c r="D4" s="9"/>
      <c r="E4" s="9"/>
      <c r="F4" s="49"/>
      <c r="G4" s="9"/>
      <c r="H4" s="9">
        <v>1</v>
      </c>
      <c r="I4" s="9"/>
      <c r="J4" s="9"/>
      <c r="K4" s="9"/>
      <c r="L4" s="9"/>
      <c r="M4" s="173"/>
      <c r="N4" s="156"/>
      <c r="O4" s="9">
        <v>1</v>
      </c>
      <c r="P4" s="141"/>
      <c r="Q4" s="5">
        <v>1</v>
      </c>
      <c r="R4" s="5"/>
      <c r="S4" s="5"/>
      <c r="T4" s="173"/>
      <c r="U4" s="156"/>
      <c r="V4" s="199">
        <v>1</v>
      </c>
      <c r="W4" s="232" t="s">
        <v>67</v>
      </c>
      <c r="X4" s="36">
        <v>2.0931190000000002</v>
      </c>
      <c r="Y4" s="16"/>
      <c r="Z4" s="16"/>
      <c r="AA4" s="234">
        <v>5.4370000000000003</v>
      </c>
      <c r="AB4" s="80" t="s">
        <v>119</v>
      </c>
    </row>
    <row r="5" spans="1:67" ht="87.95" customHeight="1" x14ac:dyDescent="0.25">
      <c r="A5" s="24" t="s">
        <v>15</v>
      </c>
      <c r="B5" s="57" t="s">
        <v>58</v>
      </c>
      <c r="C5" s="141"/>
      <c r="D5" s="9"/>
      <c r="E5" s="9"/>
      <c r="F5" s="9"/>
      <c r="G5" s="9"/>
      <c r="H5" s="9"/>
      <c r="I5" s="9"/>
      <c r="J5" s="9"/>
      <c r="K5" s="9"/>
      <c r="L5" s="9">
        <v>1</v>
      </c>
      <c r="M5" s="173"/>
      <c r="N5" s="156"/>
      <c r="O5" s="9">
        <v>1</v>
      </c>
      <c r="P5" s="141"/>
      <c r="Q5" s="5">
        <v>1</v>
      </c>
      <c r="R5" s="5"/>
      <c r="S5" s="5"/>
      <c r="T5" s="173"/>
      <c r="U5" s="156"/>
      <c r="V5" s="199">
        <v>1</v>
      </c>
      <c r="W5" s="235"/>
      <c r="X5" s="36">
        <v>6.2126939999999999</v>
      </c>
      <c r="Y5" s="16"/>
      <c r="Z5" s="16"/>
      <c r="AA5" s="236">
        <v>0.59020499999999998</v>
      </c>
      <c r="AB5" s="80"/>
    </row>
    <row r="6" spans="1:67" s="47" customFormat="1" ht="87.95" customHeight="1" thickBot="1" x14ac:dyDescent="0.3">
      <c r="A6" s="130" t="s">
        <v>42</v>
      </c>
      <c r="B6" s="131"/>
      <c r="C6" s="176">
        <f>SUM(C3:C5)</f>
        <v>0</v>
      </c>
      <c r="D6" s="126">
        <f>SUM(D3:D5)</f>
        <v>0</v>
      </c>
      <c r="E6" s="126"/>
      <c r="F6" s="126">
        <f>SUM(F3:F5)</f>
        <v>0</v>
      </c>
      <c r="G6" s="126">
        <f>SUM(G3:G5)</f>
        <v>0</v>
      </c>
      <c r="H6" s="126">
        <f>SUM(H3:H5)</f>
        <v>1</v>
      </c>
      <c r="I6" s="126">
        <f>SUM(I3:I5)</f>
        <v>0</v>
      </c>
      <c r="J6" s="126">
        <f>SUM(J3:J5)</f>
        <v>0</v>
      </c>
      <c r="K6" s="126">
        <f>SUM(K3:K5)</f>
        <v>0</v>
      </c>
      <c r="L6" s="126">
        <f>SUM(L3:L5)</f>
        <v>2</v>
      </c>
      <c r="M6" s="177">
        <f>SUM(M3:M5)</f>
        <v>0</v>
      </c>
      <c r="N6" s="159">
        <f>SUM(N3:N5)</f>
        <v>0</v>
      </c>
      <c r="O6" s="181">
        <f>SUM(O3:O5)</f>
        <v>3</v>
      </c>
      <c r="P6" s="193">
        <f>SUM(M3:M5)</f>
        <v>0</v>
      </c>
      <c r="Q6" s="127">
        <f>SUM(N3:N5)</f>
        <v>0</v>
      </c>
      <c r="R6" s="127">
        <f>SUM(R3:R5)</f>
        <v>0</v>
      </c>
      <c r="S6" s="127">
        <f>SUM(S3:S5)</f>
        <v>0</v>
      </c>
      <c r="T6" s="194">
        <f>SUM(T3:T5)</f>
        <v>0</v>
      </c>
      <c r="U6" s="186">
        <f>SUM(U3:U5)</f>
        <v>0</v>
      </c>
      <c r="V6" s="203">
        <f>SUM(V3:V5)</f>
        <v>3</v>
      </c>
      <c r="W6" s="242">
        <f>SUM(W3:W5)</f>
        <v>0</v>
      </c>
      <c r="X6" s="128">
        <f>SUM(X3:X5)</f>
        <v>12.195809000000001</v>
      </c>
      <c r="Y6" s="128">
        <f>SUM(Y3:Y5)</f>
        <v>0</v>
      </c>
      <c r="Z6" s="129">
        <f>SUM(Z3:Z5)</f>
        <v>0</v>
      </c>
      <c r="AA6" s="243">
        <f>SUM(AA3:AA5)</f>
        <v>33.377204999999996</v>
      </c>
      <c r="AB6" s="73"/>
    </row>
    <row r="7" spans="1:67" ht="45.95" customHeight="1" x14ac:dyDescent="0.25"/>
    <row r="8" spans="1:67" ht="14.1" customHeight="1" x14ac:dyDescent="0.25">
      <c r="A8" s="79" t="s">
        <v>19</v>
      </c>
    </row>
    <row r="9" spans="1:67" ht="14.1" customHeight="1" x14ac:dyDescent="0.25">
      <c r="A9" s="65" t="s">
        <v>12</v>
      </c>
      <c r="B9" s="58" t="s">
        <v>20</v>
      </c>
    </row>
    <row r="10" spans="1:67" ht="14.1" customHeight="1" x14ac:dyDescent="0.25">
      <c r="A10" s="66" t="s">
        <v>13</v>
      </c>
      <c r="B10" s="58" t="s">
        <v>21</v>
      </c>
    </row>
    <row r="11" spans="1:67" ht="14.1" customHeight="1" x14ac:dyDescent="0.25">
      <c r="A11" s="67" t="s">
        <v>14</v>
      </c>
      <c r="B11" s="58" t="s">
        <v>22</v>
      </c>
    </row>
    <row r="12" spans="1:67" ht="14.1" customHeight="1" x14ac:dyDescent="0.25">
      <c r="A12" s="68" t="s">
        <v>16</v>
      </c>
      <c r="B12" s="58" t="s">
        <v>23</v>
      </c>
    </row>
    <row r="13" spans="1:67" ht="14.1" customHeight="1" x14ac:dyDescent="0.25">
      <c r="A13" s="69" t="s">
        <v>15</v>
      </c>
      <c r="B13" s="58" t="s">
        <v>26</v>
      </c>
    </row>
    <row r="14" spans="1:67" ht="14.1" customHeight="1" x14ac:dyDescent="0.25">
      <c r="A14" s="78" t="s">
        <v>17</v>
      </c>
      <c r="B14" s="58" t="s">
        <v>24</v>
      </c>
    </row>
    <row r="15" spans="1:67" ht="14.1" customHeight="1" x14ac:dyDescent="0.25">
      <c r="A15" s="70" t="s">
        <v>18</v>
      </c>
      <c r="B15" s="58" t="s">
        <v>25</v>
      </c>
    </row>
    <row r="16" spans="1:67" ht="14.1" customHeight="1" x14ac:dyDescent="0.25">
      <c r="A16" s="64" t="s">
        <v>32</v>
      </c>
      <c r="B16" s="58" t="s">
        <v>35</v>
      </c>
    </row>
    <row r="17" spans="1:14" ht="14.1" customHeight="1" x14ac:dyDescent="0.25">
      <c r="A17" s="64" t="s">
        <v>43</v>
      </c>
      <c r="B17" s="58" t="s">
        <v>44</v>
      </c>
    </row>
    <row r="18" spans="1:14" ht="14.1" customHeight="1" x14ac:dyDescent="0.25">
      <c r="A18" s="71" t="s">
        <v>83</v>
      </c>
      <c r="B18" s="58" t="s">
        <v>85</v>
      </c>
    </row>
    <row r="19" spans="1:14" ht="14.1" customHeight="1" x14ac:dyDescent="0.25">
      <c r="A19" s="64" t="s">
        <v>84</v>
      </c>
      <c r="B19" s="58" t="s">
        <v>86</v>
      </c>
    </row>
    <row r="21" spans="1:14" ht="87.95" customHeight="1" x14ac:dyDescent="0.25"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</row>
  </sheetData>
  <mergeCells count="6">
    <mergeCell ref="C1:M1"/>
    <mergeCell ref="N1:O1"/>
    <mergeCell ref="P1:T1"/>
    <mergeCell ref="U1:V1"/>
    <mergeCell ref="W1:AA1"/>
    <mergeCell ref="A6:B6"/>
  </mergeCells>
  <hyperlinks>
    <hyperlink ref="B3" r:id="rId1" display="https://www.thegef.org/project/greening-hurghada" xr:uid="{979FA651-2E85-4C22-941F-8D137F674302}"/>
    <hyperlink ref="B4" r:id="rId2" display="https://www.thegef.org/project/seventh-operational-phase-gef-small-grants-programme-egypt" xr:uid="{74CA8590-3088-4CBD-B73E-C25FB86F164A}"/>
    <hyperlink ref="B5" r:id="rId3" display="https://www.thegef.org/project/green-sharm-el-sheikh" xr:uid="{8FBEF323-D889-4CC3-A527-97EC8E718B74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F057A-D586-41ED-AE2C-9B7E94DDEFA5}">
  <dimension ref="A1:AB19"/>
  <sheetViews>
    <sheetView workbookViewId="0">
      <selection activeCell="A37" sqref="A3:XFD37"/>
    </sheetView>
  </sheetViews>
  <sheetFormatPr defaultColWidth="8.7109375" defaultRowHeight="15" x14ac:dyDescent="0.25"/>
  <cols>
    <col min="1" max="1" width="10.5703125" style="64" customWidth="1"/>
    <col min="2" max="2" width="16.5703125" style="58" customWidth="1"/>
    <col min="3" max="3" width="17.7109375" style="58" customWidth="1"/>
    <col min="4" max="5" width="12" style="58" customWidth="1"/>
    <col min="6" max="7" width="13" style="58" customWidth="1"/>
    <col min="8" max="10" width="14.28515625" style="58" customWidth="1"/>
    <col min="11" max="11" width="21.28515625" style="58" customWidth="1"/>
    <col min="12" max="12" width="12.140625" style="58" customWidth="1"/>
    <col min="13" max="14" width="11.5703125" style="58" customWidth="1"/>
    <col min="15" max="15" width="10" style="58" customWidth="1"/>
    <col min="16" max="16" width="12.5703125" style="58" customWidth="1"/>
    <col min="17" max="18" width="15" style="58" customWidth="1"/>
    <col min="19" max="22" width="10.5703125" style="58" customWidth="1"/>
    <col min="23" max="23" width="22.42578125" style="58" customWidth="1"/>
    <col min="24" max="24" width="18.42578125" style="58" customWidth="1"/>
    <col min="25" max="25" width="12.5703125" style="58" customWidth="1"/>
    <col min="26" max="26" width="18.85546875" style="58" customWidth="1"/>
    <col min="27" max="27" width="24.140625" style="58" customWidth="1"/>
    <col min="28" max="28" width="39.42578125" style="85" customWidth="1"/>
    <col min="29" max="16384" width="8.7109375" style="58"/>
  </cols>
  <sheetData>
    <row r="1" spans="1:28" s="47" customFormat="1" ht="87.95" customHeight="1" thickBot="1" x14ac:dyDescent="0.3">
      <c r="A1" s="124" t="s">
        <v>7</v>
      </c>
      <c r="B1" s="146" t="s">
        <v>0</v>
      </c>
      <c r="C1" s="160" t="s">
        <v>9</v>
      </c>
      <c r="D1" s="134"/>
      <c r="E1" s="134"/>
      <c r="F1" s="134"/>
      <c r="G1" s="134"/>
      <c r="H1" s="134"/>
      <c r="I1" s="134"/>
      <c r="J1" s="134"/>
      <c r="K1" s="134"/>
      <c r="L1" s="134"/>
      <c r="M1" s="161"/>
      <c r="N1" s="149" t="s">
        <v>41</v>
      </c>
      <c r="O1" s="134"/>
      <c r="P1" s="160" t="s">
        <v>36</v>
      </c>
      <c r="Q1" s="134"/>
      <c r="R1" s="134"/>
      <c r="S1" s="134"/>
      <c r="T1" s="161"/>
      <c r="U1" s="182" t="s">
        <v>8</v>
      </c>
      <c r="V1" s="132"/>
      <c r="W1" s="211" t="s">
        <v>34</v>
      </c>
      <c r="X1" s="133"/>
      <c r="Y1" s="133"/>
      <c r="Z1" s="133"/>
      <c r="AA1" s="212"/>
      <c r="AB1" s="125" t="s">
        <v>89</v>
      </c>
    </row>
    <row r="2" spans="1:28" s="47" customFormat="1" ht="87.95" customHeight="1" thickBot="1" x14ac:dyDescent="0.3">
      <c r="A2" s="41" t="s">
        <v>6</v>
      </c>
      <c r="B2" s="42" t="s">
        <v>29</v>
      </c>
      <c r="C2" s="162" t="s">
        <v>70</v>
      </c>
      <c r="D2" s="43" t="s">
        <v>1</v>
      </c>
      <c r="E2" s="43" t="s">
        <v>80</v>
      </c>
      <c r="F2" s="43" t="s">
        <v>32</v>
      </c>
      <c r="G2" s="40" t="s">
        <v>75</v>
      </c>
      <c r="H2" s="43" t="s">
        <v>68</v>
      </c>
      <c r="I2" s="40" t="s">
        <v>71</v>
      </c>
      <c r="J2" s="40" t="s">
        <v>74</v>
      </c>
      <c r="K2" s="40" t="s">
        <v>72</v>
      </c>
      <c r="L2" s="43" t="s">
        <v>69</v>
      </c>
      <c r="M2" s="163" t="s">
        <v>33</v>
      </c>
      <c r="N2" s="150" t="s">
        <v>27</v>
      </c>
      <c r="O2" s="43" t="s">
        <v>28</v>
      </c>
      <c r="P2" s="187" t="s">
        <v>37</v>
      </c>
      <c r="Q2" s="44" t="s">
        <v>38</v>
      </c>
      <c r="R2" s="44" t="s">
        <v>73</v>
      </c>
      <c r="S2" s="44" t="s">
        <v>39</v>
      </c>
      <c r="T2" s="163" t="s">
        <v>40</v>
      </c>
      <c r="U2" s="183" t="s">
        <v>10</v>
      </c>
      <c r="V2" s="45" t="s">
        <v>11</v>
      </c>
      <c r="W2" s="213" t="s">
        <v>2</v>
      </c>
      <c r="X2" s="46" t="s">
        <v>3</v>
      </c>
      <c r="Y2" s="46" t="s">
        <v>4</v>
      </c>
      <c r="Z2" s="46" t="s">
        <v>5</v>
      </c>
      <c r="AA2" s="214" t="s">
        <v>33</v>
      </c>
      <c r="AB2" s="113"/>
    </row>
    <row r="3" spans="1:28" s="63" customFormat="1" ht="87.95" customHeight="1" x14ac:dyDescent="0.25">
      <c r="A3" s="52" t="s">
        <v>17</v>
      </c>
      <c r="B3" s="62" t="s">
        <v>87</v>
      </c>
      <c r="C3" s="142"/>
      <c r="D3" s="53"/>
      <c r="E3" s="53"/>
      <c r="F3" s="53"/>
      <c r="G3" s="53"/>
      <c r="H3" s="53"/>
      <c r="I3" s="53"/>
      <c r="J3" s="53"/>
      <c r="K3" s="53"/>
      <c r="L3" s="53">
        <v>1</v>
      </c>
      <c r="M3" s="174"/>
      <c r="N3" s="157"/>
      <c r="O3" s="53">
        <v>1</v>
      </c>
      <c r="P3" s="142"/>
      <c r="Q3" s="54"/>
      <c r="R3" s="54"/>
      <c r="S3" s="54">
        <v>1</v>
      </c>
      <c r="T3" s="174"/>
      <c r="U3" s="157">
        <v>1</v>
      </c>
      <c r="V3" s="200">
        <v>1</v>
      </c>
      <c r="W3" s="237"/>
      <c r="X3" s="55">
        <v>2</v>
      </c>
      <c r="Y3" s="56"/>
      <c r="Z3" s="56"/>
      <c r="AA3" s="238"/>
      <c r="AB3" s="74"/>
    </row>
    <row r="4" spans="1:28" s="47" customFormat="1" ht="87.95" customHeight="1" thickBot="1" x14ac:dyDescent="0.3">
      <c r="A4" s="130" t="s">
        <v>42</v>
      </c>
      <c r="B4" s="131"/>
      <c r="C4" s="176">
        <f>SUM(C3:C3)</f>
        <v>0</v>
      </c>
      <c r="D4" s="126">
        <f>SUM(D3:D3)</f>
        <v>0</v>
      </c>
      <c r="E4" s="126"/>
      <c r="F4" s="126">
        <f>SUM(F3:F3)</f>
        <v>0</v>
      </c>
      <c r="G4" s="126">
        <f>SUM(G3:G3)</f>
        <v>0</v>
      </c>
      <c r="H4" s="126">
        <f>SUM(H3:H3)</f>
        <v>0</v>
      </c>
      <c r="I4" s="126">
        <f>SUM(I3:I3)</f>
        <v>0</v>
      </c>
      <c r="J4" s="126">
        <f>SUM(J3:J3)</f>
        <v>0</v>
      </c>
      <c r="K4" s="126">
        <f>SUM(K3:K3)</f>
        <v>0</v>
      </c>
      <c r="L4" s="126">
        <f>SUM(L3:L3)</f>
        <v>1</v>
      </c>
      <c r="M4" s="177">
        <f>SUM(M3:M3)</f>
        <v>0</v>
      </c>
      <c r="N4" s="159">
        <f>SUM(N3:N3)</f>
        <v>0</v>
      </c>
      <c r="O4" s="181">
        <f>SUM(O3:O3)</f>
        <v>1</v>
      </c>
      <c r="P4" s="193">
        <f>SUM(M3:M3)</f>
        <v>0</v>
      </c>
      <c r="Q4" s="127">
        <f>SUM(N3:N3)</f>
        <v>0</v>
      </c>
      <c r="R4" s="127">
        <f>SUM(R3:R3)</f>
        <v>0</v>
      </c>
      <c r="S4" s="127">
        <f>SUM(S3:S3)</f>
        <v>1</v>
      </c>
      <c r="T4" s="194">
        <f>SUM(T3:T3)</f>
        <v>0</v>
      </c>
      <c r="U4" s="186">
        <f>SUM(U3:U3)</f>
        <v>1</v>
      </c>
      <c r="V4" s="203">
        <f>SUM(V3:V3)</f>
        <v>1</v>
      </c>
      <c r="W4" s="242">
        <f>SUM(W3:W3)</f>
        <v>0</v>
      </c>
      <c r="X4" s="128">
        <f>SUM(X3:X3)</f>
        <v>2</v>
      </c>
      <c r="Y4" s="128">
        <f>SUM(Y3:Y3)</f>
        <v>0</v>
      </c>
      <c r="Z4" s="129">
        <f>SUM(Z3:Z3)</f>
        <v>0</v>
      </c>
      <c r="AA4" s="243">
        <f>SUM(AA3:AA3)</f>
        <v>0</v>
      </c>
      <c r="AB4" s="73"/>
    </row>
    <row r="5" spans="1:28" ht="45.95" customHeight="1" x14ac:dyDescent="0.25"/>
    <row r="6" spans="1:28" ht="14.1" customHeight="1" x14ac:dyDescent="0.25">
      <c r="A6" s="79" t="s">
        <v>19</v>
      </c>
    </row>
    <row r="7" spans="1:28" ht="14.1" customHeight="1" x14ac:dyDescent="0.25">
      <c r="A7" s="65" t="s">
        <v>12</v>
      </c>
      <c r="B7" s="58" t="s">
        <v>20</v>
      </c>
    </row>
    <row r="8" spans="1:28" ht="14.1" customHeight="1" x14ac:dyDescent="0.25">
      <c r="A8" s="66" t="s">
        <v>13</v>
      </c>
      <c r="B8" s="58" t="s">
        <v>21</v>
      </c>
    </row>
    <row r="9" spans="1:28" ht="14.1" customHeight="1" x14ac:dyDescent="0.25">
      <c r="A9" s="67" t="s">
        <v>14</v>
      </c>
      <c r="B9" s="58" t="s">
        <v>22</v>
      </c>
    </row>
    <row r="10" spans="1:28" ht="14.1" customHeight="1" x14ac:dyDescent="0.25">
      <c r="A10" s="68" t="s">
        <v>16</v>
      </c>
      <c r="B10" s="58" t="s">
        <v>23</v>
      </c>
    </row>
    <row r="11" spans="1:28" ht="14.1" customHeight="1" x14ac:dyDescent="0.25">
      <c r="A11" s="69" t="s">
        <v>15</v>
      </c>
      <c r="B11" s="58" t="s">
        <v>26</v>
      </c>
    </row>
    <row r="12" spans="1:28" ht="14.1" customHeight="1" x14ac:dyDescent="0.25">
      <c r="A12" s="78" t="s">
        <v>17</v>
      </c>
      <c r="B12" s="58" t="s">
        <v>24</v>
      </c>
    </row>
    <row r="13" spans="1:28" ht="14.1" customHeight="1" x14ac:dyDescent="0.25">
      <c r="A13" s="70" t="s">
        <v>18</v>
      </c>
      <c r="B13" s="58" t="s">
        <v>25</v>
      </c>
    </row>
    <row r="14" spans="1:28" ht="14.1" customHeight="1" x14ac:dyDescent="0.25">
      <c r="A14" s="64" t="s">
        <v>32</v>
      </c>
      <c r="B14" s="58" t="s">
        <v>35</v>
      </c>
    </row>
    <row r="15" spans="1:28" ht="14.1" customHeight="1" x14ac:dyDescent="0.25">
      <c r="A15" s="64" t="s">
        <v>43</v>
      </c>
      <c r="B15" s="58" t="s">
        <v>44</v>
      </c>
    </row>
    <row r="16" spans="1:28" ht="14.1" customHeight="1" x14ac:dyDescent="0.25">
      <c r="A16" s="71" t="s">
        <v>83</v>
      </c>
      <c r="B16" s="58" t="s">
        <v>85</v>
      </c>
    </row>
    <row r="17" spans="1:14" ht="14.1" customHeight="1" x14ac:dyDescent="0.25">
      <c r="A17" s="64" t="s">
        <v>84</v>
      </c>
      <c r="B17" s="58" t="s">
        <v>86</v>
      </c>
    </row>
    <row r="19" spans="1:14" ht="87.95" customHeight="1" x14ac:dyDescent="0.25"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</row>
  </sheetData>
  <mergeCells count="6">
    <mergeCell ref="C1:M1"/>
    <mergeCell ref="N1:O1"/>
    <mergeCell ref="P1:T1"/>
    <mergeCell ref="U1:V1"/>
    <mergeCell ref="W1:AA1"/>
    <mergeCell ref="A4:B4"/>
  </mergeCells>
  <hyperlinks>
    <hyperlink ref="B3" r:id="rId1" xr:uid="{97E41326-795C-441B-991F-191DCC5F5EDD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5FCF4-6B0B-4139-B1AE-32F6DA8D54CA}">
  <dimension ref="A1:AC28"/>
  <sheetViews>
    <sheetView topLeftCell="A6" workbookViewId="0">
      <selection activeCell="W13" sqref="W13:X13"/>
    </sheetView>
  </sheetViews>
  <sheetFormatPr defaultColWidth="8.7109375" defaultRowHeight="15" x14ac:dyDescent="0.25"/>
  <cols>
    <col min="1" max="1" width="10.5703125" style="64" customWidth="1"/>
    <col min="2" max="2" width="16.5703125" style="58" customWidth="1"/>
    <col min="3" max="3" width="17.7109375" style="58" customWidth="1"/>
    <col min="4" max="5" width="12" style="58" customWidth="1"/>
    <col min="6" max="7" width="13" style="58" customWidth="1"/>
    <col min="8" max="10" width="14.28515625" style="58" customWidth="1"/>
    <col min="11" max="11" width="21.28515625" style="58" customWidth="1"/>
    <col min="12" max="12" width="12.140625" style="58" customWidth="1"/>
    <col min="13" max="14" width="11.5703125" style="58" customWidth="1"/>
    <col min="15" max="15" width="10" style="58" customWidth="1"/>
    <col min="16" max="16" width="12.5703125" style="58" customWidth="1"/>
    <col min="17" max="18" width="15" style="58" customWidth="1"/>
    <col min="19" max="22" width="10.5703125" style="58" customWidth="1"/>
    <col min="23" max="23" width="22.42578125" style="58" customWidth="1"/>
    <col min="24" max="24" width="18.42578125" style="58" customWidth="1"/>
    <col min="25" max="25" width="12.5703125" style="58" customWidth="1"/>
    <col min="26" max="26" width="18.85546875" style="58" customWidth="1"/>
    <col min="27" max="27" width="24.140625" style="58" customWidth="1"/>
    <col min="28" max="28" width="39.42578125" style="85" customWidth="1"/>
    <col min="29" max="16384" width="8.7109375" style="58"/>
  </cols>
  <sheetData>
    <row r="1" spans="1:29" s="47" customFormat="1" ht="87.95" customHeight="1" thickBot="1" x14ac:dyDescent="0.3">
      <c r="A1" s="124" t="s">
        <v>7</v>
      </c>
      <c r="B1" s="146" t="s">
        <v>0</v>
      </c>
      <c r="C1" s="160" t="s">
        <v>9</v>
      </c>
      <c r="D1" s="134"/>
      <c r="E1" s="134"/>
      <c r="F1" s="134"/>
      <c r="G1" s="134"/>
      <c r="H1" s="134"/>
      <c r="I1" s="134"/>
      <c r="J1" s="134"/>
      <c r="K1" s="134"/>
      <c r="L1" s="134"/>
      <c r="M1" s="161"/>
      <c r="N1" s="149" t="s">
        <v>41</v>
      </c>
      <c r="O1" s="134"/>
      <c r="P1" s="160" t="s">
        <v>36</v>
      </c>
      <c r="Q1" s="134"/>
      <c r="R1" s="134"/>
      <c r="S1" s="134"/>
      <c r="T1" s="161"/>
      <c r="U1" s="182" t="s">
        <v>8</v>
      </c>
      <c r="V1" s="132"/>
      <c r="W1" s="211" t="s">
        <v>34</v>
      </c>
      <c r="X1" s="133"/>
      <c r="Y1" s="133"/>
      <c r="Z1" s="133"/>
      <c r="AA1" s="212"/>
      <c r="AB1" s="125" t="s">
        <v>89</v>
      </c>
    </row>
    <row r="2" spans="1:29" s="47" customFormat="1" ht="87.95" customHeight="1" thickBot="1" x14ac:dyDescent="0.3">
      <c r="A2" s="41" t="s">
        <v>6</v>
      </c>
      <c r="B2" s="42" t="s">
        <v>29</v>
      </c>
      <c r="C2" s="162" t="s">
        <v>70</v>
      </c>
      <c r="D2" s="43" t="s">
        <v>1</v>
      </c>
      <c r="E2" s="43" t="s">
        <v>80</v>
      </c>
      <c r="F2" s="43" t="s">
        <v>32</v>
      </c>
      <c r="G2" s="40" t="s">
        <v>75</v>
      </c>
      <c r="H2" s="43" t="s">
        <v>68</v>
      </c>
      <c r="I2" s="40" t="s">
        <v>71</v>
      </c>
      <c r="J2" s="40" t="s">
        <v>74</v>
      </c>
      <c r="K2" s="40" t="s">
        <v>72</v>
      </c>
      <c r="L2" s="43" t="s">
        <v>69</v>
      </c>
      <c r="M2" s="163" t="s">
        <v>33</v>
      </c>
      <c r="N2" s="150" t="s">
        <v>27</v>
      </c>
      <c r="O2" s="43" t="s">
        <v>28</v>
      </c>
      <c r="P2" s="187" t="s">
        <v>37</v>
      </c>
      <c r="Q2" s="44" t="s">
        <v>38</v>
      </c>
      <c r="R2" s="44" t="s">
        <v>73</v>
      </c>
      <c r="S2" s="44" t="s">
        <v>39</v>
      </c>
      <c r="T2" s="163" t="s">
        <v>40</v>
      </c>
      <c r="U2" s="183" t="s">
        <v>10</v>
      </c>
      <c r="V2" s="45" t="s">
        <v>11</v>
      </c>
      <c r="W2" s="213" t="s">
        <v>2</v>
      </c>
      <c r="X2" s="46" t="s">
        <v>3</v>
      </c>
      <c r="Y2" s="46" t="s">
        <v>4</v>
      </c>
      <c r="Z2" s="46" t="s">
        <v>5</v>
      </c>
      <c r="AA2" s="214" t="s">
        <v>33</v>
      </c>
      <c r="AB2" s="113"/>
    </row>
    <row r="3" spans="1:29" ht="87.95" customHeight="1" x14ac:dyDescent="0.25">
      <c r="A3" s="25" t="s">
        <v>18</v>
      </c>
      <c r="B3" s="50" t="s">
        <v>59</v>
      </c>
      <c r="C3" s="143"/>
      <c r="D3" s="10"/>
      <c r="E3" s="10"/>
      <c r="F3" s="10"/>
      <c r="G3" s="10"/>
      <c r="H3" s="10">
        <v>1</v>
      </c>
      <c r="I3" s="10"/>
      <c r="J3" s="10"/>
      <c r="K3" s="10"/>
      <c r="L3" s="10"/>
      <c r="M3" s="175"/>
      <c r="N3" s="158"/>
      <c r="O3" s="10">
        <v>1</v>
      </c>
      <c r="P3" s="143"/>
      <c r="Q3" s="6"/>
      <c r="R3" s="6"/>
      <c r="S3" s="6">
        <v>1</v>
      </c>
      <c r="T3" s="175"/>
      <c r="U3" s="158"/>
      <c r="V3" s="201">
        <v>1</v>
      </c>
      <c r="W3" s="239">
        <v>200</v>
      </c>
      <c r="X3" s="38"/>
      <c r="Y3" s="17"/>
      <c r="Z3" s="17"/>
      <c r="AA3" s="240"/>
      <c r="AB3" s="80"/>
    </row>
    <row r="4" spans="1:29" ht="87.95" customHeight="1" x14ac:dyDescent="0.25">
      <c r="A4" s="25" t="s">
        <v>18</v>
      </c>
      <c r="B4" s="50" t="s">
        <v>88</v>
      </c>
      <c r="C4" s="143"/>
      <c r="D4" s="10"/>
      <c r="E4" s="10"/>
      <c r="F4" s="10"/>
      <c r="G4" s="10"/>
      <c r="H4" s="10"/>
      <c r="I4" s="10"/>
      <c r="J4" s="10"/>
      <c r="K4" s="10"/>
      <c r="L4" s="10">
        <v>1</v>
      </c>
      <c r="M4" s="175"/>
      <c r="N4" s="158"/>
      <c r="O4" s="10">
        <v>1</v>
      </c>
      <c r="P4" s="143"/>
      <c r="Q4" s="6"/>
      <c r="R4" s="6"/>
      <c r="S4" s="6"/>
      <c r="T4" s="175">
        <v>1</v>
      </c>
      <c r="U4" s="158"/>
      <c r="V4" s="201"/>
      <c r="W4" s="239">
        <v>0</v>
      </c>
      <c r="X4" s="38">
        <v>0</v>
      </c>
      <c r="Y4" s="17">
        <v>0</v>
      </c>
      <c r="Z4" s="17">
        <v>0</v>
      </c>
      <c r="AA4" s="240">
        <v>0</v>
      </c>
      <c r="AB4" s="80" t="s">
        <v>90</v>
      </c>
    </row>
    <row r="5" spans="1:29" ht="87.95" customHeight="1" x14ac:dyDescent="0.25">
      <c r="A5" s="25" t="s">
        <v>18</v>
      </c>
      <c r="B5" s="50" t="s">
        <v>60</v>
      </c>
      <c r="C5" s="143"/>
      <c r="D5" s="10"/>
      <c r="E5" s="10"/>
      <c r="F5" s="10">
        <v>1</v>
      </c>
      <c r="G5" s="10"/>
      <c r="H5" s="10"/>
      <c r="I5" s="10"/>
      <c r="J5" s="10"/>
      <c r="K5" s="10"/>
      <c r="L5" s="10"/>
      <c r="M5" s="175"/>
      <c r="N5" s="158"/>
      <c r="O5" s="10">
        <v>1</v>
      </c>
      <c r="P5" s="143"/>
      <c r="Q5" s="6"/>
      <c r="R5" s="6"/>
      <c r="S5" s="6"/>
      <c r="T5" s="175">
        <v>1</v>
      </c>
      <c r="U5" s="158">
        <v>1</v>
      </c>
      <c r="V5" s="201"/>
      <c r="W5" s="239"/>
      <c r="X5" s="38"/>
      <c r="Y5" s="17"/>
      <c r="Z5" s="17"/>
      <c r="AA5" s="240"/>
      <c r="AB5" s="80" t="s">
        <v>117</v>
      </c>
    </row>
    <row r="6" spans="1:29" ht="87.95" customHeight="1" thickBot="1" x14ac:dyDescent="0.3">
      <c r="A6" s="25" t="s">
        <v>18</v>
      </c>
      <c r="B6" s="50" t="s">
        <v>61</v>
      </c>
      <c r="C6" s="143"/>
      <c r="D6" s="10"/>
      <c r="E6" s="10"/>
      <c r="F6" s="10">
        <v>1</v>
      </c>
      <c r="G6" s="10"/>
      <c r="H6" s="10"/>
      <c r="I6" s="10"/>
      <c r="J6" s="10"/>
      <c r="K6" s="10"/>
      <c r="L6" s="10"/>
      <c r="M6" s="175"/>
      <c r="N6" s="158">
        <v>1</v>
      </c>
      <c r="O6" s="10"/>
      <c r="P6" s="143"/>
      <c r="Q6" s="6"/>
      <c r="R6" s="6"/>
      <c r="S6" s="6"/>
      <c r="T6" s="175">
        <v>1</v>
      </c>
      <c r="U6" s="158">
        <v>1</v>
      </c>
      <c r="V6" s="201"/>
      <c r="W6" s="239">
        <v>8.3699999999999992</v>
      </c>
      <c r="X6" s="38"/>
      <c r="Y6" s="17"/>
      <c r="Z6" s="17"/>
      <c r="AA6" s="240"/>
      <c r="AB6" s="80" t="s">
        <v>91</v>
      </c>
    </row>
    <row r="7" spans="1:29" ht="87.95" customHeight="1" x14ac:dyDescent="0.25">
      <c r="A7" s="25" t="s">
        <v>18</v>
      </c>
      <c r="B7" s="50" t="s">
        <v>62</v>
      </c>
      <c r="C7" s="143"/>
      <c r="D7" s="10">
        <v>1</v>
      </c>
      <c r="E7" s="10"/>
      <c r="F7" s="10"/>
      <c r="G7" s="10"/>
      <c r="H7" s="10"/>
      <c r="I7" s="10"/>
      <c r="J7" s="10"/>
      <c r="K7" s="10"/>
      <c r="L7" s="10"/>
      <c r="M7" s="175"/>
      <c r="N7" s="158"/>
      <c r="O7" s="10">
        <v>1</v>
      </c>
      <c r="P7" s="143"/>
      <c r="Q7" s="6"/>
      <c r="R7" s="6"/>
      <c r="S7" s="6">
        <v>1</v>
      </c>
      <c r="T7" s="175"/>
      <c r="U7" s="158"/>
      <c r="V7" s="201">
        <v>1</v>
      </c>
      <c r="W7" s="239">
        <v>585.4</v>
      </c>
      <c r="X7" s="38">
        <v>897.2</v>
      </c>
      <c r="Y7" s="17"/>
      <c r="Z7" s="17">
        <v>921.8</v>
      </c>
      <c r="AA7" s="240"/>
      <c r="AB7" s="82" t="s">
        <v>92</v>
      </c>
      <c r="AC7" s="75"/>
    </row>
    <row r="8" spans="1:29" ht="87.95" customHeight="1" x14ac:dyDescent="0.25">
      <c r="A8" s="25" t="s">
        <v>18</v>
      </c>
      <c r="B8" s="50" t="s">
        <v>60</v>
      </c>
      <c r="C8" s="143"/>
      <c r="D8" s="10"/>
      <c r="E8" s="10"/>
      <c r="F8" s="10"/>
      <c r="G8" s="10"/>
      <c r="H8" s="10"/>
      <c r="I8" s="10"/>
      <c r="J8" s="10"/>
      <c r="K8" s="10"/>
      <c r="L8" s="10">
        <v>1</v>
      </c>
      <c r="M8" s="175"/>
      <c r="N8" s="158"/>
      <c r="O8" s="10">
        <v>1</v>
      </c>
      <c r="P8" s="143"/>
      <c r="Q8" s="6"/>
      <c r="R8" s="6"/>
      <c r="S8" s="6"/>
      <c r="T8" s="175">
        <v>1</v>
      </c>
      <c r="U8" s="158">
        <v>1</v>
      </c>
      <c r="V8" s="201"/>
      <c r="W8" s="241">
        <v>4</v>
      </c>
      <c r="X8" s="38"/>
      <c r="Y8" s="17"/>
      <c r="Z8" s="17"/>
      <c r="AA8" s="240"/>
      <c r="AB8" s="83" t="s">
        <v>93</v>
      </c>
      <c r="AC8" s="76">
        <v>40</v>
      </c>
    </row>
    <row r="9" spans="1:29" ht="87.95" customHeight="1" x14ac:dyDescent="0.25">
      <c r="A9" s="25" t="s">
        <v>18</v>
      </c>
      <c r="B9" s="50" t="s">
        <v>63</v>
      </c>
      <c r="C9" s="143">
        <v>1</v>
      </c>
      <c r="D9" s="10"/>
      <c r="E9" s="10"/>
      <c r="F9" s="10"/>
      <c r="G9" s="10"/>
      <c r="H9" s="10"/>
      <c r="I9" s="10"/>
      <c r="J9" s="10"/>
      <c r="K9" s="10"/>
      <c r="L9" s="10"/>
      <c r="M9" s="175"/>
      <c r="N9" s="158">
        <v>1</v>
      </c>
      <c r="O9" s="10"/>
      <c r="P9" s="143"/>
      <c r="Q9" s="6"/>
      <c r="R9" s="6"/>
      <c r="S9" s="6"/>
      <c r="T9" s="175">
        <v>1</v>
      </c>
      <c r="U9" s="158">
        <v>1</v>
      </c>
      <c r="V9" s="201"/>
      <c r="W9" s="239">
        <v>100</v>
      </c>
      <c r="X9" s="39">
        <v>50</v>
      </c>
      <c r="Y9" s="17"/>
      <c r="Z9" s="17">
        <v>30</v>
      </c>
      <c r="AA9" s="240"/>
      <c r="AB9" s="84" t="s">
        <v>94</v>
      </c>
      <c r="AC9" s="77"/>
    </row>
    <row r="10" spans="1:29" ht="87.95" customHeight="1" x14ac:dyDescent="0.25">
      <c r="A10" s="25" t="s">
        <v>18</v>
      </c>
      <c r="B10" s="50" t="s">
        <v>64</v>
      </c>
      <c r="C10" s="143">
        <v>1</v>
      </c>
      <c r="D10" s="10"/>
      <c r="E10" s="10"/>
      <c r="F10" s="10"/>
      <c r="G10" s="10"/>
      <c r="H10" s="10"/>
      <c r="I10" s="10"/>
      <c r="J10" s="10"/>
      <c r="K10" s="10"/>
      <c r="L10" s="10"/>
      <c r="M10" s="175"/>
      <c r="N10" s="158"/>
      <c r="O10" s="10">
        <v>1</v>
      </c>
      <c r="P10" s="143"/>
      <c r="Q10" s="6"/>
      <c r="R10" s="6"/>
      <c r="S10" s="6"/>
      <c r="T10" s="175">
        <v>1</v>
      </c>
      <c r="U10" s="158">
        <v>1</v>
      </c>
      <c r="V10" s="201"/>
      <c r="W10" s="239">
        <v>8.3000000000000007</v>
      </c>
      <c r="X10" s="38"/>
      <c r="Y10" s="17"/>
      <c r="Z10" s="17">
        <v>15.5</v>
      </c>
      <c r="AA10" s="240"/>
      <c r="AB10" s="83" t="s">
        <v>95</v>
      </c>
      <c r="AC10" s="76"/>
    </row>
    <row r="11" spans="1:29" ht="87.95" customHeight="1" x14ac:dyDescent="0.25">
      <c r="A11" s="25" t="s">
        <v>18</v>
      </c>
      <c r="B11" s="50" t="s">
        <v>65</v>
      </c>
      <c r="C11" s="143"/>
      <c r="D11" s="10"/>
      <c r="E11" s="10"/>
      <c r="F11" s="10"/>
      <c r="G11" s="10"/>
      <c r="H11" s="10">
        <v>1</v>
      </c>
      <c r="I11" s="10"/>
      <c r="J11" s="10"/>
      <c r="K11" s="10"/>
      <c r="L11" s="10"/>
      <c r="M11" s="175"/>
      <c r="N11" s="158"/>
      <c r="O11" s="10">
        <v>1</v>
      </c>
      <c r="P11" s="143"/>
      <c r="Q11" s="6"/>
      <c r="R11" s="6"/>
      <c r="S11" s="6"/>
      <c r="T11" s="175">
        <v>1</v>
      </c>
      <c r="U11" s="158">
        <v>1</v>
      </c>
      <c r="V11" s="201"/>
      <c r="W11" s="239">
        <v>8.32</v>
      </c>
      <c r="X11" s="38"/>
      <c r="Y11" s="17"/>
      <c r="Z11" s="17"/>
      <c r="AA11" s="240"/>
      <c r="AB11" s="86" t="s">
        <v>96</v>
      </c>
      <c r="AC11" s="77"/>
    </row>
    <row r="12" spans="1:29" ht="87.95" customHeight="1" thickBot="1" x14ac:dyDescent="0.3">
      <c r="A12" s="25" t="s">
        <v>18</v>
      </c>
      <c r="B12" s="51" t="s">
        <v>66</v>
      </c>
      <c r="C12" s="143"/>
      <c r="D12" s="10">
        <v>1</v>
      </c>
      <c r="E12" s="10"/>
      <c r="F12" s="10"/>
      <c r="G12" s="10"/>
      <c r="H12" s="10"/>
      <c r="I12" s="10"/>
      <c r="J12" s="10"/>
      <c r="K12" s="10"/>
      <c r="L12" s="10"/>
      <c r="M12" s="175"/>
      <c r="N12" s="158"/>
      <c r="O12" s="10">
        <v>1</v>
      </c>
      <c r="P12" s="144"/>
      <c r="Q12" s="32"/>
      <c r="R12" s="32"/>
      <c r="S12" s="32"/>
      <c r="T12" s="192">
        <v>1</v>
      </c>
      <c r="U12" s="185"/>
      <c r="V12" s="202">
        <v>1</v>
      </c>
      <c r="W12" s="239">
        <v>741.2</v>
      </c>
      <c r="X12" s="38"/>
      <c r="Y12" s="17"/>
      <c r="Z12" s="17">
        <v>62.3</v>
      </c>
      <c r="AA12" s="240"/>
      <c r="AB12" s="85" t="s">
        <v>97</v>
      </c>
    </row>
    <row r="13" spans="1:29" s="47" customFormat="1" ht="87.95" customHeight="1" thickBot="1" x14ac:dyDescent="0.3">
      <c r="A13" s="130" t="s">
        <v>42</v>
      </c>
      <c r="B13" s="131"/>
      <c r="C13" s="176">
        <f>SUM(C3:C11)</f>
        <v>2</v>
      </c>
      <c r="D13" s="126">
        <f>SUM(D3:D12)</f>
        <v>2</v>
      </c>
      <c r="E13" s="126"/>
      <c r="F13" s="126">
        <f>SUM(F3:F12)</f>
        <v>2</v>
      </c>
      <c r="G13" s="126">
        <f>SUM(G3:G12)</f>
        <v>0</v>
      </c>
      <c r="H13" s="126">
        <f>SUM(H3:H12)</f>
        <v>2</v>
      </c>
      <c r="I13" s="126">
        <f>SUM(I3:I12)</f>
        <v>0</v>
      </c>
      <c r="J13" s="126">
        <f>SUM(J3:J12)</f>
        <v>0</v>
      </c>
      <c r="K13" s="126">
        <f>SUM(K3:K12)</f>
        <v>0</v>
      </c>
      <c r="L13" s="126">
        <f>SUM(L3:L12)</f>
        <v>2</v>
      </c>
      <c r="M13" s="177">
        <f>SUM(M3:M12)</f>
        <v>0</v>
      </c>
      <c r="N13" s="159">
        <f>SUM(N3:N12)</f>
        <v>2</v>
      </c>
      <c r="O13" s="181">
        <f>SUM(O3:O12)</f>
        <v>8</v>
      </c>
      <c r="P13" s="193">
        <f>SUM(M3:M11)</f>
        <v>0</v>
      </c>
      <c r="Q13" s="127">
        <f>SUM(N3:N11)</f>
        <v>2</v>
      </c>
      <c r="R13" s="127">
        <f>SUM(R3:R12)</f>
        <v>0</v>
      </c>
      <c r="S13" s="127">
        <f>SUM(S3:S12)</f>
        <v>2</v>
      </c>
      <c r="T13" s="194">
        <f>SUM(T3:T12)</f>
        <v>8</v>
      </c>
      <c r="U13" s="186">
        <f>SUM(U3:U12)</f>
        <v>6</v>
      </c>
      <c r="V13" s="203">
        <f>SUM(V3:V12)</f>
        <v>3</v>
      </c>
      <c r="W13" s="242">
        <f>SUM(W3:W12)</f>
        <v>1655.5900000000001</v>
      </c>
      <c r="X13" s="128">
        <f>SUM(X3:X12)</f>
        <v>947.2</v>
      </c>
      <c r="Y13" s="128">
        <f>SUM(Y3:Y12)</f>
        <v>0</v>
      </c>
      <c r="Z13" s="129">
        <f>SUM(Z3:Z12)</f>
        <v>1029.5999999999999</v>
      </c>
      <c r="AA13" s="243">
        <f>SUM(AA3:AA12)</f>
        <v>0</v>
      </c>
      <c r="AB13" s="73"/>
    </row>
    <row r="14" spans="1:29" ht="45.95" customHeight="1" x14ac:dyDescent="0.25"/>
    <row r="15" spans="1:29" ht="14.1" customHeight="1" x14ac:dyDescent="0.25">
      <c r="A15" s="79" t="s">
        <v>19</v>
      </c>
    </row>
    <row r="16" spans="1:29" ht="14.1" customHeight="1" x14ac:dyDescent="0.25">
      <c r="A16" s="65" t="s">
        <v>12</v>
      </c>
      <c r="B16" s="58" t="s">
        <v>20</v>
      </c>
    </row>
    <row r="17" spans="1:14" ht="14.1" customHeight="1" x14ac:dyDescent="0.25">
      <c r="A17" s="66" t="s">
        <v>13</v>
      </c>
      <c r="B17" s="58" t="s">
        <v>21</v>
      </c>
    </row>
    <row r="18" spans="1:14" ht="14.1" customHeight="1" x14ac:dyDescent="0.25">
      <c r="A18" s="67" t="s">
        <v>14</v>
      </c>
      <c r="B18" s="58" t="s">
        <v>22</v>
      </c>
    </row>
    <row r="19" spans="1:14" ht="14.1" customHeight="1" x14ac:dyDescent="0.25">
      <c r="A19" s="68" t="s">
        <v>16</v>
      </c>
      <c r="B19" s="58" t="s">
        <v>23</v>
      </c>
    </row>
    <row r="20" spans="1:14" ht="14.1" customHeight="1" x14ac:dyDescent="0.25">
      <c r="A20" s="69" t="s">
        <v>15</v>
      </c>
      <c r="B20" s="58" t="s">
        <v>26</v>
      </c>
    </row>
    <row r="21" spans="1:14" ht="14.1" customHeight="1" x14ac:dyDescent="0.25">
      <c r="A21" s="78" t="s">
        <v>17</v>
      </c>
      <c r="B21" s="58" t="s">
        <v>24</v>
      </c>
    </row>
    <row r="22" spans="1:14" ht="14.1" customHeight="1" x14ac:dyDescent="0.25">
      <c r="A22" s="70" t="s">
        <v>18</v>
      </c>
      <c r="B22" s="58" t="s">
        <v>25</v>
      </c>
    </row>
    <row r="23" spans="1:14" ht="14.1" customHeight="1" x14ac:dyDescent="0.25">
      <c r="A23" s="64" t="s">
        <v>32</v>
      </c>
      <c r="B23" s="58" t="s">
        <v>35</v>
      </c>
    </row>
    <row r="24" spans="1:14" ht="14.1" customHeight="1" x14ac:dyDescent="0.25">
      <c r="A24" s="64" t="s">
        <v>43</v>
      </c>
      <c r="B24" s="58" t="s">
        <v>44</v>
      </c>
    </row>
    <row r="25" spans="1:14" ht="14.1" customHeight="1" x14ac:dyDescent="0.25">
      <c r="A25" s="71" t="s">
        <v>83</v>
      </c>
      <c r="B25" s="58" t="s">
        <v>85</v>
      </c>
    </row>
    <row r="26" spans="1:14" ht="14.1" customHeight="1" x14ac:dyDescent="0.25">
      <c r="A26" s="64" t="s">
        <v>84</v>
      </c>
      <c r="B26" s="58" t="s">
        <v>86</v>
      </c>
    </row>
    <row r="28" spans="1:14" ht="87.95" customHeight="1" x14ac:dyDescent="0.25"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</row>
  </sheetData>
  <mergeCells count="6">
    <mergeCell ref="C1:M1"/>
    <mergeCell ref="N1:O1"/>
    <mergeCell ref="P1:T1"/>
    <mergeCell ref="U1:V1"/>
    <mergeCell ref="W1:AA1"/>
    <mergeCell ref="A13:B13"/>
  </mergeCells>
  <hyperlinks>
    <hyperlink ref="B3" r:id="rId1" xr:uid="{49C04FDC-53C8-4EA9-BE71-3BE9FCDAD007}"/>
    <hyperlink ref="B4" r:id="rId2" xr:uid="{15AE709E-E3BF-416D-A76B-0EF3F8B10976}"/>
    <hyperlink ref="B5" r:id="rId3" xr:uid="{6FA1E001-F360-4CA2-812E-302E5FC05766}"/>
    <hyperlink ref="B6" r:id="rId4" xr:uid="{14EDD648-B438-4D54-9628-F1E7CA22C077}"/>
    <hyperlink ref="B7" r:id="rId5" xr:uid="{01C54A28-96F2-43ED-8E4F-C1791C0EC72C}"/>
    <hyperlink ref="B8" r:id="rId6" xr:uid="{EE7759E1-882D-4323-90B8-2DCC83D918D1}"/>
    <hyperlink ref="B9" r:id="rId7" xr:uid="{C44E177B-B96A-4BAF-A4BB-E18AB6327B21}"/>
    <hyperlink ref="B10" r:id="rId8" display="https://projects.worldbank.org/en/projects-operations/project-detail/P116230" xr:uid="{9C736D47-ABF6-48A1-927A-97539BE2C1B7}"/>
    <hyperlink ref="B11" r:id="rId9" xr:uid="{F58FC7CE-CC32-4EC8-A7D1-A4257DBE503D}"/>
    <hyperlink ref="B12" r:id="rId10" xr:uid="{AE9ED4CF-786E-445F-8E79-0914D08A0FF5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80745-75E8-4C07-82E4-5618E800CC94}">
  <dimension ref="A1:AB24"/>
  <sheetViews>
    <sheetView topLeftCell="M1" workbookViewId="0">
      <selection activeCell="T14" sqref="T14"/>
    </sheetView>
  </sheetViews>
  <sheetFormatPr defaultColWidth="8.7109375" defaultRowHeight="15" x14ac:dyDescent="0.25"/>
  <cols>
    <col min="1" max="1" width="10.5703125" style="64" customWidth="1"/>
    <col min="2" max="2" width="16.5703125" style="58" customWidth="1"/>
    <col min="3" max="3" width="17.7109375" style="58" customWidth="1"/>
    <col min="4" max="5" width="12" style="58" customWidth="1"/>
    <col min="6" max="7" width="13" style="58" customWidth="1"/>
    <col min="8" max="10" width="14.28515625" style="58" customWidth="1"/>
    <col min="11" max="11" width="21.28515625" style="58" customWidth="1"/>
    <col min="12" max="12" width="12.140625" style="58" customWidth="1"/>
    <col min="13" max="14" width="11.5703125" style="58" customWidth="1"/>
    <col min="15" max="15" width="10" style="58" customWidth="1"/>
    <col min="16" max="16" width="12.5703125" style="58" customWidth="1"/>
    <col min="17" max="18" width="15" style="58" customWidth="1"/>
    <col min="19" max="22" width="10.5703125" style="58" customWidth="1"/>
    <col min="23" max="23" width="22.42578125" style="58" customWidth="1"/>
    <col min="24" max="24" width="18.42578125" style="58" customWidth="1"/>
    <col min="25" max="25" width="10.5703125" style="58" customWidth="1"/>
    <col min="26" max="26" width="18.85546875" style="58" customWidth="1"/>
    <col min="27" max="27" width="24.140625" style="58" customWidth="1"/>
    <col min="28" max="28" width="39.42578125" style="85" customWidth="1"/>
    <col min="29" max="16384" width="8.7109375" style="58"/>
  </cols>
  <sheetData>
    <row r="1" spans="1:28" s="47" customFormat="1" ht="87.95" customHeight="1" thickBot="1" x14ac:dyDescent="0.3">
      <c r="A1" s="124" t="s">
        <v>7</v>
      </c>
      <c r="B1" s="146" t="s">
        <v>0</v>
      </c>
      <c r="C1" s="160" t="s">
        <v>9</v>
      </c>
      <c r="D1" s="134"/>
      <c r="E1" s="134"/>
      <c r="F1" s="134"/>
      <c r="G1" s="134"/>
      <c r="H1" s="134"/>
      <c r="I1" s="134"/>
      <c r="J1" s="134"/>
      <c r="K1" s="134"/>
      <c r="L1" s="134"/>
      <c r="M1" s="161"/>
      <c r="N1" s="149" t="s">
        <v>41</v>
      </c>
      <c r="O1" s="134"/>
      <c r="P1" s="160" t="s">
        <v>36</v>
      </c>
      <c r="Q1" s="134"/>
      <c r="R1" s="134"/>
      <c r="S1" s="134"/>
      <c r="T1" s="161"/>
      <c r="U1" s="182" t="s">
        <v>8</v>
      </c>
      <c r="V1" s="132"/>
      <c r="W1" s="211" t="s">
        <v>34</v>
      </c>
      <c r="X1" s="133"/>
      <c r="Y1" s="133"/>
      <c r="Z1" s="133"/>
      <c r="AA1" s="212"/>
      <c r="AB1" s="125" t="s">
        <v>89</v>
      </c>
    </row>
    <row r="2" spans="1:28" s="47" customFormat="1" ht="87.95" customHeight="1" thickBot="1" x14ac:dyDescent="0.3">
      <c r="A2" s="41" t="s">
        <v>6</v>
      </c>
      <c r="B2" s="42" t="s">
        <v>29</v>
      </c>
      <c r="C2" s="162" t="s">
        <v>70</v>
      </c>
      <c r="D2" s="43" t="s">
        <v>1</v>
      </c>
      <c r="E2" s="43" t="s">
        <v>80</v>
      </c>
      <c r="F2" s="43" t="s">
        <v>32</v>
      </c>
      <c r="G2" s="40" t="s">
        <v>75</v>
      </c>
      <c r="H2" s="43" t="s">
        <v>68</v>
      </c>
      <c r="I2" s="40" t="s">
        <v>71</v>
      </c>
      <c r="J2" s="40" t="s">
        <v>74</v>
      </c>
      <c r="K2" s="40" t="s">
        <v>72</v>
      </c>
      <c r="L2" s="43" t="s">
        <v>69</v>
      </c>
      <c r="M2" s="163" t="s">
        <v>33</v>
      </c>
      <c r="N2" s="150" t="s">
        <v>27</v>
      </c>
      <c r="O2" s="43" t="s">
        <v>28</v>
      </c>
      <c r="P2" s="187" t="s">
        <v>37</v>
      </c>
      <c r="Q2" s="44" t="s">
        <v>38</v>
      </c>
      <c r="R2" s="44" t="s">
        <v>73</v>
      </c>
      <c r="S2" s="44" t="s">
        <v>39</v>
      </c>
      <c r="T2" s="163" t="s">
        <v>40</v>
      </c>
      <c r="U2" s="183" t="s">
        <v>10</v>
      </c>
      <c r="V2" s="45" t="s">
        <v>11</v>
      </c>
      <c r="W2" s="213" t="s">
        <v>2</v>
      </c>
      <c r="X2" s="46" t="s">
        <v>3</v>
      </c>
      <c r="Y2" s="46" t="s">
        <v>4</v>
      </c>
      <c r="Z2" s="46" t="s">
        <v>5</v>
      </c>
      <c r="AA2" s="214" t="s">
        <v>33</v>
      </c>
      <c r="AB2" s="113"/>
    </row>
    <row r="3" spans="1:28" customFormat="1" ht="54" customHeight="1" thickTop="1" x14ac:dyDescent="0.25">
      <c r="A3" s="87" t="s">
        <v>12</v>
      </c>
      <c r="B3" s="88" t="s">
        <v>105</v>
      </c>
      <c r="C3" s="168"/>
      <c r="D3" s="89"/>
      <c r="E3" s="89"/>
      <c r="F3" s="89"/>
      <c r="G3" s="89"/>
      <c r="H3" s="89"/>
      <c r="I3" s="89">
        <v>1</v>
      </c>
      <c r="J3" s="89"/>
      <c r="K3" s="89"/>
      <c r="L3" s="89"/>
      <c r="M3" s="90"/>
      <c r="N3" s="91">
        <v>1</v>
      </c>
      <c r="O3" s="135">
        <v>1</v>
      </c>
      <c r="P3" s="190"/>
      <c r="Q3" s="89"/>
      <c r="R3" s="89"/>
      <c r="S3" s="89"/>
      <c r="T3" s="90"/>
      <c r="U3" s="137">
        <v>1</v>
      </c>
      <c r="V3" s="92">
        <v>1</v>
      </c>
      <c r="W3" s="222"/>
      <c r="X3" s="93"/>
      <c r="Y3" s="94"/>
      <c r="Z3" s="94"/>
      <c r="AA3" s="95"/>
      <c r="AB3" s="208"/>
    </row>
    <row r="4" spans="1:28" customFormat="1" ht="78.75" customHeight="1" x14ac:dyDescent="0.25">
      <c r="A4" s="96" t="s">
        <v>12</v>
      </c>
      <c r="B4" s="111" t="s">
        <v>107</v>
      </c>
      <c r="C4" s="104"/>
      <c r="D4" s="105"/>
      <c r="E4" s="97"/>
      <c r="F4" s="97">
        <v>1</v>
      </c>
      <c r="G4" s="97"/>
      <c r="H4" s="97"/>
      <c r="I4" s="97"/>
      <c r="J4" s="97"/>
      <c r="K4" s="97"/>
      <c r="L4" s="97"/>
      <c r="M4" s="98"/>
      <c r="N4" s="99"/>
      <c r="O4" s="136">
        <v>1</v>
      </c>
      <c r="P4" s="104"/>
      <c r="Q4" s="97"/>
      <c r="R4" s="106"/>
      <c r="S4" s="107">
        <v>1</v>
      </c>
      <c r="T4" s="98"/>
      <c r="U4" s="109">
        <v>1</v>
      </c>
      <c r="V4" s="99">
        <v>1</v>
      </c>
      <c r="W4" s="223"/>
      <c r="X4" s="101">
        <v>115.82</v>
      </c>
      <c r="Y4" s="102"/>
      <c r="Z4" s="102"/>
      <c r="AA4" s="103"/>
      <c r="AB4" s="209"/>
    </row>
    <row r="5" spans="1:28" customFormat="1" ht="129.75" customHeight="1" x14ac:dyDescent="0.25">
      <c r="A5" s="96" t="s">
        <v>12</v>
      </c>
      <c r="B5" s="110" t="s">
        <v>108</v>
      </c>
      <c r="C5" s="104"/>
      <c r="D5" s="97"/>
      <c r="E5" s="97"/>
      <c r="F5" s="97">
        <v>1</v>
      </c>
      <c r="G5" s="108"/>
      <c r="H5" s="97"/>
      <c r="I5" s="97"/>
      <c r="J5" s="97"/>
      <c r="K5" s="97"/>
      <c r="L5" s="97"/>
      <c r="M5" s="98"/>
      <c r="N5" s="99"/>
      <c r="O5" s="136">
        <v>1</v>
      </c>
      <c r="P5" s="104"/>
      <c r="Q5" s="97"/>
      <c r="R5" s="109"/>
      <c r="S5" s="97">
        <v>1</v>
      </c>
      <c r="T5" s="98"/>
      <c r="U5" s="109">
        <v>1</v>
      </c>
      <c r="V5" s="99">
        <v>1</v>
      </c>
      <c r="W5" s="223"/>
      <c r="X5" s="101">
        <v>104.85</v>
      </c>
      <c r="Y5" s="102"/>
      <c r="Z5" s="102"/>
      <c r="AA5" s="103"/>
      <c r="AB5" s="209"/>
    </row>
    <row r="6" spans="1:28" customFormat="1" ht="60" x14ac:dyDescent="0.25">
      <c r="A6" s="96" t="s">
        <v>12</v>
      </c>
      <c r="B6" s="110" t="s">
        <v>110</v>
      </c>
      <c r="C6" s="104"/>
      <c r="D6" s="97">
        <v>1</v>
      </c>
      <c r="E6" s="97"/>
      <c r="F6" s="97"/>
      <c r="G6" s="97"/>
      <c r="H6" s="97"/>
      <c r="I6" s="97"/>
      <c r="J6" s="97"/>
      <c r="K6" s="97"/>
      <c r="L6" s="97"/>
      <c r="M6" s="98"/>
      <c r="N6" s="99"/>
      <c r="O6" s="136">
        <v>1</v>
      </c>
      <c r="P6" s="104"/>
      <c r="Q6" s="97"/>
      <c r="R6" s="109"/>
      <c r="S6" s="97"/>
      <c r="T6" s="98"/>
      <c r="U6" s="109">
        <v>1</v>
      </c>
      <c r="V6" s="99">
        <v>1</v>
      </c>
      <c r="W6" s="223"/>
      <c r="X6" s="101">
        <v>244.79</v>
      </c>
      <c r="Y6" s="102"/>
      <c r="Z6" s="102"/>
      <c r="AA6" s="103"/>
      <c r="AB6" s="209"/>
    </row>
    <row r="7" spans="1:28" ht="87.95" customHeight="1" x14ac:dyDescent="0.25">
      <c r="A7" s="22"/>
      <c r="B7" s="48" t="s">
        <v>79</v>
      </c>
      <c r="C7" s="171"/>
      <c r="D7" s="7">
        <v>1</v>
      </c>
      <c r="E7" s="7"/>
      <c r="F7" s="7"/>
      <c r="G7" s="7"/>
      <c r="H7" s="7"/>
      <c r="I7" s="7"/>
      <c r="J7" s="7"/>
      <c r="K7" s="7"/>
      <c r="L7" s="7"/>
      <c r="M7" s="170"/>
      <c r="N7" s="154"/>
      <c r="O7" s="7">
        <v>1</v>
      </c>
      <c r="P7" s="139"/>
      <c r="Q7" s="3"/>
      <c r="R7" s="3"/>
      <c r="S7" s="3">
        <v>1</v>
      </c>
      <c r="T7" s="170"/>
      <c r="U7" s="154">
        <v>1</v>
      </c>
      <c r="V7" s="197">
        <v>1</v>
      </c>
      <c r="W7" s="228">
        <v>600</v>
      </c>
      <c r="X7" s="14">
        <v>2</v>
      </c>
      <c r="Y7" s="14">
        <v>250</v>
      </c>
      <c r="Z7" s="14"/>
      <c r="AA7" s="227"/>
      <c r="AB7" s="80"/>
    </row>
    <row r="8" spans="1:28" ht="87.95" customHeight="1" x14ac:dyDescent="0.25">
      <c r="A8" s="23" t="s">
        <v>16</v>
      </c>
      <c r="B8" s="31" t="s">
        <v>77</v>
      </c>
      <c r="C8" s="140"/>
      <c r="D8" s="8">
        <v>1</v>
      </c>
      <c r="E8" s="8"/>
      <c r="F8" s="8"/>
      <c r="G8" s="8"/>
      <c r="H8" s="8"/>
      <c r="I8" s="8"/>
      <c r="J8" s="8"/>
      <c r="K8" s="8"/>
      <c r="L8" s="8"/>
      <c r="M8" s="172"/>
      <c r="N8" s="155"/>
      <c r="O8" s="8">
        <v>1</v>
      </c>
      <c r="P8" s="140"/>
      <c r="Q8" s="4"/>
      <c r="R8" s="4"/>
      <c r="S8" s="4">
        <v>1</v>
      </c>
      <c r="T8" s="172"/>
      <c r="U8" s="155">
        <v>1</v>
      </c>
      <c r="V8" s="198">
        <v>1</v>
      </c>
      <c r="W8" s="230">
        <v>150</v>
      </c>
      <c r="X8" s="15">
        <v>4.7</v>
      </c>
      <c r="Y8" s="15"/>
      <c r="Z8" s="15"/>
      <c r="AA8" s="231"/>
      <c r="AB8" s="80"/>
    </row>
    <row r="9" spans="1:28" s="47" customFormat="1" ht="87.95" customHeight="1" thickBot="1" x14ac:dyDescent="0.3">
      <c r="A9" s="130" t="s">
        <v>42</v>
      </c>
      <c r="B9" s="131"/>
      <c r="C9" s="176">
        <f>SUM(C3:C8)</f>
        <v>0</v>
      </c>
      <c r="D9" s="126">
        <f>SUM(D3:D8)</f>
        <v>3</v>
      </c>
      <c r="E9" s="126"/>
      <c r="F9" s="126">
        <f>SUM(F3:F8)</f>
        <v>2</v>
      </c>
      <c r="G9" s="126">
        <f>SUM(G3:G8)</f>
        <v>0</v>
      </c>
      <c r="H9" s="126">
        <f>SUM(H3:H8)</f>
        <v>0</v>
      </c>
      <c r="I9" s="126">
        <f>SUM(I3:I8)</f>
        <v>1</v>
      </c>
      <c r="J9" s="126">
        <f>SUM(J3:J8)</f>
        <v>0</v>
      </c>
      <c r="K9" s="126">
        <f>SUM(K3:K8)</f>
        <v>0</v>
      </c>
      <c r="L9" s="126">
        <f>SUM(L3:L8)</f>
        <v>0</v>
      </c>
      <c r="M9" s="177">
        <f>SUM(M3:M8)</f>
        <v>0</v>
      </c>
      <c r="N9" s="159">
        <f>SUM(N3:N8)</f>
        <v>1</v>
      </c>
      <c r="O9" s="181">
        <f>SUM(O3:O8)</f>
        <v>6</v>
      </c>
      <c r="P9" s="193">
        <f>SUM(M3:M8)</f>
        <v>0</v>
      </c>
      <c r="Q9" s="127">
        <f>SUM(N3:N8)</f>
        <v>1</v>
      </c>
      <c r="R9" s="127">
        <f>SUM(R3:R8)</f>
        <v>0</v>
      </c>
      <c r="S9" s="127">
        <f>SUM(S3:S8)</f>
        <v>4</v>
      </c>
      <c r="T9" s="194">
        <f>SUM(T3:T8)</f>
        <v>0</v>
      </c>
      <c r="U9" s="186">
        <f>SUM(U3:U8)</f>
        <v>6</v>
      </c>
      <c r="V9" s="203">
        <f>SUM(V3:V8)</f>
        <v>6</v>
      </c>
      <c r="W9" s="242">
        <f>SUM(W3:W8)</f>
        <v>750</v>
      </c>
      <c r="X9" s="128">
        <f>SUM(X3:X8)</f>
        <v>472.15999999999997</v>
      </c>
      <c r="Y9" s="128">
        <f>SUM(Y3:Y8)</f>
        <v>250</v>
      </c>
      <c r="Z9" s="129">
        <f>SUM(Z3:Z8)</f>
        <v>0</v>
      </c>
      <c r="AA9" s="243">
        <f>SUM(AA3:AA8)</f>
        <v>0</v>
      </c>
      <c r="AB9" s="73"/>
    </row>
    <row r="10" spans="1:28" ht="45.95" customHeight="1" x14ac:dyDescent="0.25"/>
    <row r="11" spans="1:28" ht="14.1" customHeight="1" x14ac:dyDescent="0.25">
      <c r="A11" s="79" t="s">
        <v>19</v>
      </c>
    </row>
    <row r="12" spans="1:28" ht="14.1" customHeight="1" x14ac:dyDescent="0.25">
      <c r="A12" s="65" t="s">
        <v>12</v>
      </c>
      <c r="B12" s="58" t="s">
        <v>20</v>
      </c>
    </row>
    <row r="13" spans="1:28" ht="14.1" customHeight="1" x14ac:dyDescent="0.25">
      <c r="A13" s="66" t="s">
        <v>13</v>
      </c>
      <c r="B13" s="58" t="s">
        <v>21</v>
      </c>
    </row>
    <row r="14" spans="1:28" ht="14.1" customHeight="1" x14ac:dyDescent="0.25">
      <c r="A14" s="67" t="s">
        <v>14</v>
      </c>
      <c r="B14" s="58" t="s">
        <v>22</v>
      </c>
    </row>
    <row r="15" spans="1:28" ht="14.1" customHeight="1" x14ac:dyDescent="0.25">
      <c r="A15" s="68" t="s">
        <v>16</v>
      </c>
      <c r="B15" s="58" t="s">
        <v>23</v>
      </c>
    </row>
    <row r="16" spans="1:28" ht="14.1" customHeight="1" x14ac:dyDescent="0.25">
      <c r="A16" s="69" t="s">
        <v>15</v>
      </c>
      <c r="B16" s="58" t="s">
        <v>26</v>
      </c>
    </row>
    <row r="17" spans="1:14" ht="14.1" customHeight="1" x14ac:dyDescent="0.25">
      <c r="A17" s="78" t="s">
        <v>17</v>
      </c>
      <c r="B17" s="58" t="s">
        <v>24</v>
      </c>
    </row>
    <row r="18" spans="1:14" ht="14.1" customHeight="1" x14ac:dyDescent="0.25">
      <c r="A18" s="70" t="s">
        <v>18</v>
      </c>
      <c r="B18" s="58" t="s">
        <v>25</v>
      </c>
    </row>
    <row r="19" spans="1:14" ht="14.1" customHeight="1" x14ac:dyDescent="0.25">
      <c r="A19" s="64" t="s">
        <v>32</v>
      </c>
      <c r="B19" s="58" t="s">
        <v>35</v>
      </c>
    </row>
    <row r="20" spans="1:14" ht="14.1" customHeight="1" x14ac:dyDescent="0.25">
      <c r="A20" s="64" t="s">
        <v>43</v>
      </c>
      <c r="B20" s="58" t="s">
        <v>44</v>
      </c>
    </row>
    <row r="21" spans="1:14" ht="14.1" customHeight="1" x14ac:dyDescent="0.25">
      <c r="A21" s="71" t="s">
        <v>83</v>
      </c>
      <c r="B21" s="58" t="s">
        <v>85</v>
      </c>
    </row>
    <row r="22" spans="1:14" ht="14.1" customHeight="1" x14ac:dyDescent="0.25">
      <c r="A22" s="64" t="s">
        <v>84</v>
      </c>
      <c r="B22" s="58" t="s">
        <v>86</v>
      </c>
    </row>
    <row r="24" spans="1:14" ht="87.95" customHeight="1" x14ac:dyDescent="0.25"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</row>
  </sheetData>
  <mergeCells count="6">
    <mergeCell ref="C1:M1"/>
    <mergeCell ref="N1:O1"/>
    <mergeCell ref="P1:T1"/>
    <mergeCell ref="U1:V1"/>
    <mergeCell ref="W1:AA1"/>
    <mergeCell ref="A9:B9"/>
  </mergeCells>
  <hyperlinks>
    <hyperlink ref="B8" r:id="rId1" location="overview" display="FP025: GCF-EBRD SEFF Co-financing Programme (multicountry)" xr:uid="{3F0F9ABF-BE05-4FDF-A148-772AF6928990}"/>
    <hyperlink ref="B8" r:id="rId2" xr:uid="{B8D05B87-E04B-48B3-A882-2D18018BE9AD}"/>
    <hyperlink ref="B7" r:id="rId3" location="overview" display="FP025: GCF-EBRD SEFF Co-financing Programme (multicountry)" xr:uid="{8C75B11D-F739-4D2F-9D1D-3EF22A2FE236}"/>
    <hyperlink ref="B3" r:id="rId4" xr:uid="{A7D0DC98-F559-4998-A9B5-D093272D500B}"/>
    <hyperlink ref="B4" r:id="rId5" display="Egypt - Integrated Rural Sanitation in Upper Egypt - IPR" xr:uid="{3549790F-89DD-4DA4-8AB0-3B6C5A10F7A4}"/>
    <hyperlink ref="B5" r:id="rId6" display="https://projectsportal.afdb.org/dataportal/VProject/show/P-EG-EBA-003" xr:uid="{C72F25DD-A623-4EAD-82B6-776EDEBA9D2D}"/>
    <hyperlink ref="B6" r:id="rId7" display="Egypt - Electricity and Green Growth Support Program (EGGSP)" xr:uid="{B2E2A75F-4B06-4AB3-8845-C6121A23CF2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All</vt:lpstr>
      <vt:lpstr>AfDB</vt:lpstr>
      <vt:lpstr>CIF</vt:lpstr>
      <vt:lpstr>EBRD</vt:lpstr>
      <vt:lpstr>GCF</vt:lpstr>
      <vt:lpstr>GEF</vt:lpstr>
      <vt:lpstr>MENA</vt:lpstr>
      <vt:lpstr>WB</vt:lpstr>
      <vt:lpstr>Both P&amp;P</vt:lpstr>
      <vt:lpstr>Private</vt:lpstr>
      <vt:lpstr>Public</vt:lpstr>
      <vt:lpstr>Mitigation</vt:lpstr>
      <vt:lpstr>Adaptation</vt:lpstr>
      <vt:lpstr>Both M&amp;A</vt:lpstr>
      <vt:lpstr>All!_Hlk124991178</vt:lpstr>
      <vt:lpstr>Egypt___Water_Recycling_in_Agriculture_Project___Gabel_el_Asfer_Stage_III__MIC_TAF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Schechla</dc:creator>
  <cp:lastModifiedBy>Joseph Schechla</cp:lastModifiedBy>
  <dcterms:created xsi:type="dcterms:W3CDTF">2022-12-18T20:54:59Z</dcterms:created>
  <dcterms:modified xsi:type="dcterms:W3CDTF">2023-03-10T11:48:13Z</dcterms:modified>
</cp:coreProperties>
</file>